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3281" documentId="13_ncr:1_{407D60D1-5836-474A-B772-5D759097CA4A}" xr6:coauthVersionLast="47" xr6:coauthVersionMax="47" xr10:uidLastSave="{1A523F26-A400-4B8E-8C7B-81B7B66E0CA0}"/>
  <bookViews>
    <workbookView xWindow="-120" yWindow="-120" windowWidth="20730" windowHeight="11040" xr2:uid="{00000000-000D-0000-FFFF-FFFF00000000}"/>
  </bookViews>
  <sheets>
    <sheet name="Market Indexes" sheetId="7" r:id="rId1"/>
    <sheet name="Details for April 2" sheetId="6" r:id="rId2"/>
    <sheet name="Top trades for April 2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April 2'!#REF!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1" l="1"/>
  <c r="E47" i="11"/>
  <c r="D46" i="11"/>
  <c r="E46" i="11" s="1"/>
  <c r="E45" i="11"/>
  <c r="E44" i="11"/>
  <c r="E43" i="11"/>
  <c r="E42" i="11"/>
  <c r="D39" i="11"/>
  <c r="C39" i="11"/>
  <c r="E38" i="11"/>
  <c r="E37" i="11"/>
  <c r="E36" i="11"/>
  <c r="E35" i="11"/>
  <c r="E33" i="11"/>
  <c r="E32" i="11"/>
  <c r="E31" i="11"/>
  <c r="E27" i="11"/>
  <c r="E26" i="11"/>
  <c r="E25" i="11"/>
  <c r="E24" i="11"/>
  <c r="E23" i="11"/>
  <c r="E22" i="11"/>
  <c r="E21" i="11"/>
  <c r="E20" i="11"/>
  <c r="E19" i="11"/>
  <c r="E18" i="11"/>
  <c r="D17" i="11"/>
  <c r="D28" i="11" s="1"/>
  <c r="C17" i="11"/>
  <c r="C28" i="11" s="1"/>
  <c r="E15" i="11"/>
  <c r="E14" i="11"/>
  <c r="C12" i="11"/>
  <c r="D11" i="11"/>
  <c r="C11" i="11"/>
  <c r="E9" i="11"/>
  <c r="E8" i="11"/>
  <c r="M5" i="6"/>
  <c r="E39" i="11" l="1"/>
  <c r="E28" i="11"/>
  <c r="E17" i="11"/>
  <c r="D48" i="11"/>
  <c r="E48" i="11" s="1"/>
  <c r="E11" i="11"/>
  <c r="M6" i="6"/>
  <c r="M93" i="6" l="1"/>
  <c r="I88" i="6"/>
  <c r="I89" i="6"/>
  <c r="M89" i="6"/>
  <c r="M88" i="6"/>
  <c r="I17" i="6"/>
  <c r="M17" i="6"/>
  <c r="F89" i="6"/>
  <c r="F88" i="6"/>
  <c r="F17" i="6"/>
  <c r="I5" i="6" l="1"/>
  <c r="F5" i="6"/>
  <c r="M10" i="6"/>
  <c r="I120" i="6" l="1"/>
  <c r="I10" i="6" l="1"/>
  <c r="F10" i="6"/>
  <c r="M15" i="6" l="1"/>
  <c r="F8" i="6" l="1"/>
  <c r="F6" i="6"/>
  <c r="F7" i="6"/>
  <c r="F9" i="6"/>
  <c r="F77" i="6"/>
  <c r="F163" i="6"/>
  <c r="F131" i="6"/>
  <c r="F30" i="6" l="1"/>
  <c r="F114" i="6"/>
  <c r="F113" i="6"/>
  <c r="F29" i="6"/>
  <c r="M170" i="6" l="1"/>
  <c r="M43" i="6" l="1"/>
  <c r="M46" i="6" l="1"/>
  <c r="I6" i="6" l="1"/>
  <c r="I7" i="6"/>
  <c r="I8" i="6"/>
  <c r="I9" i="6"/>
  <c r="I13" i="6"/>
  <c r="I14" i="6"/>
  <c r="I15" i="6"/>
  <c r="I16" i="6"/>
  <c r="I20" i="6"/>
  <c r="I21" i="6"/>
  <c r="I22" i="6"/>
  <c r="I23" i="6"/>
  <c r="I24" i="6"/>
  <c r="I25" i="6"/>
  <c r="I26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90" i="6"/>
  <c r="I91" i="6"/>
  <c r="I92" i="6"/>
  <c r="I93" i="6"/>
  <c r="I94" i="6"/>
  <c r="I95" i="6"/>
  <c r="I96" i="6"/>
  <c r="I97" i="6"/>
  <c r="I98" i="6"/>
  <c r="I99" i="6"/>
  <c r="I100" i="6"/>
  <c r="I103" i="6"/>
  <c r="I104" i="6"/>
  <c r="I105" i="6"/>
  <c r="I106" i="6"/>
  <c r="I107" i="6"/>
  <c r="I108" i="6"/>
  <c r="I109" i="6"/>
  <c r="I112" i="6"/>
  <c r="I113" i="6"/>
  <c r="I114" i="6"/>
  <c r="I115" i="6"/>
  <c r="I116" i="6"/>
  <c r="I117" i="6"/>
  <c r="I118" i="6"/>
  <c r="I119" i="6"/>
  <c r="I121" i="6"/>
  <c r="I124" i="6"/>
  <c r="I125" i="6"/>
  <c r="I126" i="6"/>
  <c r="I127" i="6"/>
  <c r="I128" i="6"/>
  <c r="I129" i="6"/>
  <c r="I130" i="6"/>
  <c r="I131" i="6"/>
  <c r="I132" i="6"/>
  <c r="I135" i="6"/>
  <c r="I136" i="6"/>
  <c r="I137" i="6"/>
  <c r="I138" i="6"/>
  <c r="I139" i="6"/>
  <c r="I140" i="6"/>
  <c r="I141" i="6"/>
  <c r="I144" i="6"/>
  <c r="I145" i="6"/>
  <c r="I146" i="6"/>
  <c r="I147" i="6"/>
  <c r="I148" i="6"/>
  <c r="I149" i="6"/>
  <c r="I150" i="6"/>
  <c r="I151" i="6"/>
  <c r="I152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M53" i="6" l="1"/>
  <c r="M22" i="6" l="1"/>
  <c r="M42" i="6"/>
  <c r="M50" i="6"/>
  <c r="M115" i="6" l="1"/>
  <c r="F115" i="6"/>
  <c r="M7" i="6" l="1"/>
  <c r="M8" i="6"/>
  <c r="M9" i="6"/>
  <c r="F13" i="6"/>
  <c r="M13" i="6"/>
  <c r="F14" i="6"/>
  <c r="M14" i="6"/>
  <c r="F15" i="6"/>
  <c r="F16" i="6"/>
  <c r="M16" i="6"/>
  <c r="F20" i="6"/>
  <c r="M20" i="6"/>
  <c r="F21" i="6"/>
  <c r="M21" i="6"/>
  <c r="F22" i="6"/>
  <c r="F23" i="6"/>
  <c r="M23" i="6"/>
  <c r="F24" i="6"/>
  <c r="M24" i="6"/>
  <c r="F25" i="6"/>
  <c r="M25" i="6"/>
  <c r="F26" i="6"/>
  <c r="M26" i="6"/>
  <c r="M29" i="6"/>
  <c r="M30" i="6"/>
  <c r="F31" i="6"/>
  <c r="M31" i="6"/>
  <c r="F32" i="6"/>
  <c r="M32" i="6"/>
  <c r="F33" i="6"/>
  <c r="M33" i="6"/>
  <c r="F34" i="6"/>
  <c r="M34" i="6"/>
  <c r="F35" i="6"/>
  <c r="M35" i="6"/>
  <c r="F36" i="6"/>
  <c r="M36" i="6"/>
  <c r="F37" i="6"/>
  <c r="M37" i="6"/>
  <c r="F38" i="6"/>
  <c r="M38" i="6"/>
  <c r="F39" i="6"/>
  <c r="M39" i="6"/>
  <c r="F40" i="6"/>
  <c r="M40" i="6"/>
  <c r="F41" i="6"/>
  <c r="M41" i="6"/>
  <c r="F42" i="6"/>
  <c r="F43" i="6"/>
  <c r="F44" i="6"/>
  <c r="M44" i="6"/>
  <c r="F45" i="6"/>
  <c r="M45" i="6"/>
  <c r="F46" i="6"/>
  <c r="F47" i="6"/>
  <c r="M47" i="6"/>
  <c r="F48" i="6"/>
  <c r="M48" i="6"/>
  <c r="F49" i="6"/>
  <c r="M49" i="6"/>
  <c r="F50" i="6"/>
  <c r="F53" i="6"/>
  <c r="F54" i="6"/>
  <c r="M54" i="6"/>
  <c r="F55" i="6"/>
  <c r="M55" i="6"/>
  <c r="F56" i="6"/>
  <c r="M56" i="6"/>
  <c r="F57" i="6"/>
  <c r="M57" i="6"/>
  <c r="F58" i="6"/>
  <c r="M58" i="6"/>
  <c r="F59" i="6"/>
  <c r="M59" i="6"/>
  <c r="F60" i="6"/>
  <c r="M60" i="6"/>
  <c r="F61" i="6"/>
  <c r="M61" i="6"/>
  <c r="F62" i="6"/>
  <c r="M62" i="6"/>
  <c r="F63" i="6"/>
  <c r="M63" i="6"/>
  <c r="F64" i="6"/>
  <c r="M64" i="6"/>
  <c r="F65" i="6"/>
  <c r="M65" i="6"/>
  <c r="F66" i="6"/>
  <c r="M66" i="6"/>
  <c r="F67" i="6"/>
  <c r="M67" i="6"/>
  <c r="F68" i="6"/>
  <c r="M68" i="6"/>
  <c r="F69" i="6"/>
  <c r="M69" i="6"/>
  <c r="F70" i="6"/>
  <c r="M70" i="6"/>
  <c r="F71" i="6"/>
  <c r="M71" i="6"/>
  <c r="F72" i="6"/>
  <c r="M72" i="6"/>
  <c r="F73" i="6"/>
  <c r="M73" i="6"/>
  <c r="F74" i="6"/>
  <c r="M74" i="6"/>
  <c r="F75" i="6"/>
  <c r="M75" i="6"/>
  <c r="F76" i="6"/>
  <c r="M76" i="6"/>
  <c r="M77" i="6"/>
  <c r="F78" i="6"/>
  <c r="M78" i="6"/>
  <c r="F79" i="6"/>
  <c r="M79" i="6"/>
  <c r="F80" i="6"/>
  <c r="M80" i="6"/>
  <c r="F81" i="6"/>
  <c r="M81" i="6"/>
  <c r="F82" i="6"/>
  <c r="M82" i="6"/>
  <c r="F83" i="6"/>
  <c r="M83" i="6"/>
  <c r="F84" i="6"/>
  <c r="M84" i="6"/>
  <c r="F85" i="6"/>
  <c r="M85" i="6"/>
  <c r="F86" i="6"/>
  <c r="M86" i="6"/>
  <c r="F87" i="6"/>
  <c r="M87" i="6"/>
  <c r="F90" i="6"/>
  <c r="M90" i="6"/>
  <c r="F91" i="6"/>
  <c r="M91" i="6"/>
  <c r="F92" i="6"/>
  <c r="M92" i="6"/>
  <c r="F93" i="6"/>
  <c r="F94" i="6"/>
  <c r="M94" i="6"/>
  <c r="F95" i="6"/>
  <c r="M95" i="6"/>
  <c r="F96" i="6"/>
  <c r="M96" i="6"/>
  <c r="F97" i="6"/>
  <c r="M97" i="6"/>
  <c r="F98" i="6"/>
  <c r="M98" i="6"/>
  <c r="F99" i="6"/>
  <c r="M99" i="6"/>
  <c r="F100" i="6"/>
  <c r="M100" i="6"/>
  <c r="F103" i="6"/>
  <c r="M103" i="6"/>
  <c r="F104" i="6"/>
  <c r="M104" i="6"/>
  <c r="F105" i="6"/>
  <c r="M105" i="6"/>
  <c r="F106" i="6"/>
  <c r="M106" i="6"/>
  <c r="F107" i="6"/>
  <c r="M107" i="6"/>
  <c r="F108" i="6"/>
  <c r="M108" i="6"/>
  <c r="F109" i="6"/>
  <c r="M109" i="6"/>
  <c r="F112" i="6"/>
  <c r="M112" i="6"/>
  <c r="M113" i="6"/>
  <c r="M114" i="6"/>
  <c r="F116" i="6"/>
  <c r="M116" i="6"/>
  <c r="F117" i="6"/>
  <c r="M117" i="6"/>
  <c r="F118" i="6"/>
  <c r="M118" i="6"/>
  <c r="F119" i="6"/>
  <c r="M119" i="6"/>
  <c r="F120" i="6"/>
  <c r="M120" i="6"/>
  <c r="F121" i="6"/>
  <c r="M121" i="6"/>
  <c r="F124" i="6"/>
  <c r="M124" i="6"/>
  <c r="F125" i="6"/>
  <c r="M125" i="6"/>
  <c r="F126" i="6"/>
  <c r="M126" i="6"/>
  <c r="F127" i="6"/>
  <c r="M127" i="6"/>
  <c r="F128" i="6"/>
  <c r="M128" i="6"/>
  <c r="F129" i="6"/>
  <c r="M129" i="6"/>
  <c r="F130" i="6"/>
  <c r="M130" i="6"/>
  <c r="M131" i="6"/>
  <c r="F132" i="6"/>
  <c r="M132" i="6"/>
  <c r="F135" i="6"/>
  <c r="M135" i="6"/>
  <c r="F136" i="6"/>
  <c r="M136" i="6"/>
  <c r="F137" i="6"/>
  <c r="M137" i="6"/>
  <c r="F138" i="6"/>
  <c r="M138" i="6"/>
  <c r="F139" i="6"/>
  <c r="M139" i="6"/>
  <c r="F140" i="6"/>
  <c r="M140" i="6"/>
  <c r="F141" i="6"/>
  <c r="M141" i="6"/>
  <c r="F144" i="6"/>
  <c r="M144" i="6"/>
  <c r="F145" i="6"/>
  <c r="M145" i="6"/>
  <c r="F146" i="6"/>
  <c r="M146" i="6"/>
  <c r="F147" i="6"/>
  <c r="M147" i="6"/>
  <c r="F148" i="6"/>
  <c r="M148" i="6"/>
  <c r="F149" i="6"/>
  <c r="M149" i="6"/>
  <c r="F150" i="6"/>
  <c r="M150" i="6"/>
  <c r="F151" i="6"/>
  <c r="M151" i="6"/>
  <c r="F152" i="6"/>
  <c r="M152" i="6"/>
  <c r="F156" i="6"/>
  <c r="M156" i="6"/>
  <c r="F157" i="6"/>
  <c r="M157" i="6"/>
  <c r="F158" i="6"/>
  <c r="M158" i="6"/>
  <c r="F159" i="6"/>
  <c r="M159" i="6"/>
  <c r="F160" i="6"/>
  <c r="M160" i="6"/>
  <c r="F161" i="6"/>
  <c r="M161" i="6"/>
  <c r="F162" i="6"/>
  <c r="M162" i="6"/>
  <c r="M163" i="6"/>
  <c r="F164" i="6"/>
  <c r="M164" i="6"/>
  <c r="F165" i="6"/>
  <c r="M165" i="6"/>
  <c r="F166" i="6"/>
  <c r="M166" i="6"/>
  <c r="F167" i="6"/>
  <c r="M167" i="6"/>
  <c r="F168" i="6"/>
  <c r="M168" i="6"/>
  <c r="F169" i="6"/>
  <c r="M169" i="6"/>
  <c r="F170" i="6"/>
  <c r="F171" i="6"/>
  <c r="M171" i="6"/>
  <c r="F172" i="6"/>
  <c r="M172" i="6"/>
  <c r="F173" i="6"/>
  <c r="M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J49" authorId="0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J93" authorId="0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</commentList>
</comments>
</file>

<file path=xl/sharedStrings.xml><?xml version="1.0" encoding="utf-8"?>
<sst xmlns="http://schemas.openxmlformats.org/spreadsheetml/2006/main" count="639" uniqueCount="347">
  <si>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</si>
  <si>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</si>
  <si>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</si>
  <si>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</si>
  <si>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</si>
  <si>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</si>
  <si>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</si>
  <si>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</si>
  <si>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</si>
  <si>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</si>
  <si>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</si>
  <si>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</si>
  <si>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</si>
  <si>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</si>
  <si>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</si>
  <si>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</si>
  <si>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</si>
  <si>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</si>
  <si>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</si>
  <si>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</si>
  <si>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</si>
  <si>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</si>
  <si>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</si>
  <si>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</si>
  <si>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</si>
  <si>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</si>
  <si>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</si>
  <si>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</si>
  <si>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</si>
  <si>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</si>
  <si>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</si>
  <si>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</si>
  <si>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</si>
  <si>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</si>
  <si>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</si>
  <si>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</si>
  <si>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</si>
  <si>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</si>
  <si>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</si>
  <si>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</si>
  <si>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</si>
  <si>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</si>
  <si>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</si>
  <si>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</si>
  <si>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</si>
  <si>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</si>
  <si>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</si>
  <si>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</si>
  <si>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</si>
  <si>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</si>
  <si>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</si>
  <si>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</si>
  <si>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</si>
  <si>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</si>
  <si>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</si>
  <si>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</si>
  <si>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</si>
  <si>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</si>
  <si>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</si>
  <si>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</si>
  <si>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</si>
  <si>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</si>
  <si>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</si>
  <si>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</si>
  <si>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</si>
  <si>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</si>
  <si>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</si>
  <si>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</si>
  <si>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</si>
  <si>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</si>
  <si>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</si>
  <si>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</si>
  <si>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</si>
  <si>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</si>
  <si>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</si>
  <si>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</si>
  <si>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</si>
  <si>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</si>
  <si>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</si>
  <si>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</si>
  <si>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</si>
  <si>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</si>
  <si>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</si>
  <si>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</si>
  <si>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</si>
  <si>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</si>
  <si>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</si>
  <si>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</si>
  <si>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</si>
  <si>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</si>
  <si>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</si>
  <si>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</si>
  <si>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</si>
  <si>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</si>
  <si>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</si>
  <si>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</si>
  <si>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</si>
  <si>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</si>
  <si>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</si>
  <si>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</si>
  <si>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</si>
  <si>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</si>
  <si>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</si>
  <si>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</si>
  <si>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</si>
  <si>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</si>
  <si>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</si>
  <si>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</si>
  <si>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</si>
  <si>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</si>
  <si>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</si>
  <si>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</si>
  <si>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</si>
  <si>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</si>
  <si>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</si>
  <si>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</si>
  <si>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</si>
  <si>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</si>
  <si>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</si>
  <si>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</si>
  <si>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</si>
  <si>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</si>
  <si>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</si>
  <si>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</si>
  <si>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</si>
  <si>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</si>
  <si>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</si>
  <si>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</si>
  <si>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</si>
  <si>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</si>
  <si>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</si>
  <si>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</si>
  <si>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</si>
  <si>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</si>
  <si>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</si>
  <si>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</si>
  <si>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</si>
  <si>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</si>
  <si>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</si>
  <si>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</si>
  <si>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</si>
  <si>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</si>
  <si>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</si>
  <si>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</si>
  <si>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</si>
  <si>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</si>
  <si>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</si>
  <si>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</si>
  <si>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</si>
  <si>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</si>
  <si>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</si>
  <si>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</si>
  <si>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</si>
  <si>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</si>
  <si>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</si>
  <si>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</si>
  <si>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</si>
  <si>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</si>
  <si>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</si>
  <si>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</si>
  <si>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</si>
  <si>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</si>
  <si>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</si>
  <si>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</si>
  <si>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</si>
  <si>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</si>
  <si>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</si>
  <si>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</si>
  <si>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</si>
  <si>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</si>
  <si>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</si>
  <si>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</si>
  <si>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</si>
  <si>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</si>
  <si>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</si>
  <si>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</si>
  <si>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</si>
  <si>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</si>
  <si>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</si>
  <si>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</si>
  <si>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</si>
  <si>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</si>
  <si>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</si>
  <si>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</si>
  <si>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</si>
  <si>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</si>
  <si>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</si>
  <si>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</si>
  <si>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</si>
  <si>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</si>
  <si>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</si>
  <si>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</si>
  <si>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</si>
  <si>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</si>
  <si>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</si>
  <si>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</si>
  <si>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</si>
  <si>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</si>
  <si>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</si>
  <si>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</si>
  <si>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</si>
  <si>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</si>
  <si>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</si>
  <si>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</si>
  <si>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</si>
  <si>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</si>
  <si>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</si>
  <si>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</si>
  <si>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</si>
  <si>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</si>
  <si>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</si>
  <si>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</si>
  <si>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</si>
  <si>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</si>
  <si>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</si>
  <si>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</si>
  <si>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</si>
  <si>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</si>
  <si>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</si>
  <si>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</si>
  <si>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</si>
  <si>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</si>
  <si>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</si>
  <si>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</si>
  <si>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</si>
  <si>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</si>
  <si>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</si>
  <si>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</si>
  <si>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</si>
  <si>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</si>
  <si>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</si>
  <si>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</si>
  <si>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</si>
  <si>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</si>
  <si>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</si>
  <si>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</si>
  <si>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</si>
  <si>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</si>
  <si>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</si>
  <si>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</si>
  <si>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</si>
  <si>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</si>
  <si>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</si>
  <si>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</si>
  <si>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</si>
  <si>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</si>
  <si>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</si>
  <si>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</si>
  <si>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</si>
  <si>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</si>
  <si>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</si>
  <si>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</si>
  <si>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</si>
  <si>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</si>
  <si>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GT HOLDCO</t>
  </si>
  <si>
    <t>MTN NIGERIA</t>
  </si>
  <si>
    <t>ZICHIS AGRO-ALLIED</t>
  </si>
  <si>
    <t>April 30,2026</t>
  </si>
  <si>
    <t xml:space="preserve"> </t>
  </si>
  <si>
    <t>US 5.00 cents</t>
  </si>
  <si>
    <t>US 3.3 cents</t>
  </si>
  <si>
    <t>FORTIS GLOBAL INSURANCE</t>
  </si>
  <si>
    <t>CHELLARAMS</t>
  </si>
  <si>
    <t>LIVINGTRUST MORTGAGE BANK</t>
  </si>
  <si>
    <t>1 for 3</t>
  </si>
  <si>
    <t>ACCESS HOLDINGS</t>
  </si>
  <si>
    <t>ABBEY MORTGAGE BANK</t>
  </si>
  <si>
    <t xml:space="preserve">ZICHIS AGRO ALLIED </t>
  </si>
  <si>
    <t>March 05, 2-26</t>
  </si>
  <si>
    <t>1 for 5</t>
  </si>
  <si>
    <t>To be communicated at AGM</t>
  </si>
  <si>
    <t>1 for 7</t>
  </si>
  <si>
    <t>FIRST HOLDCO</t>
  </si>
  <si>
    <t>Market Snapshot - 4/2/2026</t>
  </si>
  <si>
    <t>UNILEVER NIGERIA</t>
  </si>
  <si>
    <t>CHAMS HOLDING</t>
  </si>
  <si>
    <t>GTHOLDCO PLC</t>
  </si>
  <si>
    <t>AUDITED REPORT FOR THE YEAR  ENDED DECEMBER 31, 2025</t>
  </si>
  <si>
    <t>FY  2025</t>
  </si>
  <si>
    <t>FY 2024</t>
  </si>
  <si>
    <t>N'm</t>
  </si>
  <si>
    <t>Gross earnings</t>
  </si>
  <si>
    <t>Profit before tax</t>
  </si>
  <si>
    <t>Income tax</t>
  </si>
  <si>
    <t>Profit after tax</t>
  </si>
  <si>
    <t>Balance Sheet Information:</t>
  </si>
  <si>
    <t>Assets</t>
  </si>
  <si>
    <t>Cash and cash balances</t>
  </si>
  <si>
    <t>Financial assets at FVTPL</t>
  </si>
  <si>
    <t>Derivative financial assets</t>
  </si>
  <si>
    <t>Investment securities:</t>
  </si>
  <si>
    <t>fair value through P or L</t>
  </si>
  <si>
    <t>fair value through OCI</t>
  </si>
  <si>
    <t>held at amortised cost</t>
  </si>
  <si>
    <t xml:space="preserve">Assets pledged as collateral  </t>
  </si>
  <si>
    <t>Loans and advances to banks</t>
  </si>
  <si>
    <t>Loans and advances to customers</t>
  </si>
  <si>
    <t>Restricted deposits and other assets</t>
  </si>
  <si>
    <t>Property and equipment</t>
  </si>
  <si>
    <t xml:space="preserve">Intangible Assets </t>
  </si>
  <si>
    <t>Deferred tax assets</t>
  </si>
  <si>
    <t>Total assets</t>
  </si>
  <si>
    <t>Liabilities</t>
  </si>
  <si>
    <t>Deposits from banks</t>
  </si>
  <si>
    <t>Deposits from customers</t>
  </si>
  <si>
    <t xml:space="preserve">Financial liabilities </t>
  </si>
  <si>
    <t>Derivative financial liabilities</t>
  </si>
  <si>
    <t>Other liabilities</t>
  </si>
  <si>
    <t>Current income tax liabilities</t>
  </si>
  <si>
    <t>Other borrowed funds</t>
  </si>
  <si>
    <t>Deferred tax liabilities</t>
  </si>
  <si>
    <t>Total liabilities</t>
  </si>
  <si>
    <t>Equity</t>
  </si>
  <si>
    <t>Share capital</t>
  </si>
  <si>
    <t>Share premium</t>
  </si>
  <si>
    <t>Treasury shares</t>
  </si>
  <si>
    <t>Retained earnings</t>
  </si>
  <si>
    <t>Other components of equity</t>
  </si>
  <si>
    <t>Non-controlling interests</t>
  </si>
  <si>
    <t>Net Assets</t>
  </si>
  <si>
    <r>
      <rPr>
        <b/>
        <sz val="11"/>
        <rFont val="Seaford"/>
      </rPr>
      <t>Axa Mansard Insurance Plc:</t>
    </r>
    <r>
      <rPr>
        <sz val="11"/>
        <rFont val="Seaford"/>
      </rPr>
      <t xml:space="preserve"> The Company notified the Exchange of the resignation of Ms </t>
    </r>
  </si>
  <si>
    <t>Latifa as Non-Executive Director of the Board effective Decmember 31, 2025</t>
  </si>
  <si>
    <r>
      <rPr>
        <b/>
        <sz val="11"/>
        <rFont val="Seaford"/>
      </rPr>
      <t>NCR Nigeria Plc</t>
    </r>
    <r>
      <rPr>
        <sz val="11"/>
        <rFont val="Seaford"/>
      </rPr>
      <t>: The Company notified the Exchange of the appointment of Mr. Matthew</t>
    </r>
  </si>
  <si>
    <t>Adefila as the Chairman of the Board, effective March 27, 2026</t>
  </si>
  <si>
    <r>
      <rPr>
        <b/>
        <sz val="11"/>
        <rFont val="Seaford"/>
      </rPr>
      <t>UAC of Nigeria Plc</t>
    </r>
    <r>
      <rPr>
        <sz val="11"/>
        <rFont val="Seaford"/>
      </rPr>
      <t>: Proposed Final Dividend: N1.00k; Proposed Bonus: Nil; Qualification</t>
    </r>
  </si>
  <si>
    <t>Date: June 11, 2026; Closure Date: June 12, 2026; Payment Date: June 26, 2026</t>
  </si>
  <si>
    <r>
      <rPr>
        <b/>
        <sz val="11"/>
        <rFont val="Seaford"/>
      </rPr>
      <t>The Initiates Plc</t>
    </r>
    <r>
      <rPr>
        <sz val="11"/>
        <rFont val="Seaford"/>
      </rPr>
      <t xml:space="preserve">: Proposed Final Dividend: N0.30k; Proposed Bonus: Nil; Qualification </t>
    </r>
  </si>
  <si>
    <t xml:space="preserve"> May 4, 2026</t>
  </si>
  <si>
    <t>Nil; Qualification Date: April 7, 2026; Closure Date: April 8, 2026; Date; Payment Date:</t>
  </si>
  <si>
    <r>
      <rPr>
        <b/>
        <sz val="11"/>
        <rFont val="Seaford"/>
      </rPr>
      <t>BUA Foods Plc</t>
    </r>
    <r>
      <rPr>
        <sz val="11"/>
        <rFont val="Seaford"/>
      </rPr>
      <t>: Proposed Final Dividend: N28.00k; Proposed Bonus: Nil; Qualification</t>
    </r>
  </si>
  <si>
    <t>Date: June 4, 2026; Closure Date: June 5, 2026; Payment Date: July 15, 2026</t>
  </si>
  <si>
    <r>
      <rPr>
        <b/>
        <sz val="11"/>
        <rFont val="Seaford"/>
      </rPr>
      <t>GT HOLDCO</t>
    </r>
    <r>
      <rPr>
        <sz val="11"/>
        <rFont val="Seaford"/>
      </rPr>
      <t>: Proposed Final Dividend: N11.76k; Proposed Bonus: Nil Qualification Date:</t>
    </r>
  </si>
  <si>
    <t>April 13, 2026; Closure Date: April 14, 2026; Payment Date: April 28, 2026</t>
  </si>
  <si>
    <r>
      <rPr>
        <b/>
        <sz val="11"/>
        <rFont val="Seaford"/>
      </rPr>
      <t>Julius Berger Plc:</t>
    </r>
    <r>
      <rPr>
        <sz val="11"/>
        <rFont val="Seaford"/>
      </rPr>
      <t xml:space="preserve"> Proposed Final Dividend: N4.25k; Proposed Bonus: Nil; Qualification</t>
    </r>
  </si>
  <si>
    <t>Date: May 29, 2026; Closure Date: June 1, 2026; Payment Date: June 19, 2026</t>
  </si>
  <si>
    <r>
      <rPr>
        <b/>
        <sz val="11"/>
        <rFont val="Seaford"/>
      </rPr>
      <t>Berger Paints Plc:</t>
    </r>
    <r>
      <rPr>
        <sz val="11"/>
        <rFont val="Seaford"/>
      </rPr>
      <t xml:space="preserve"> Proposed Final Dividend: N1.25k; Proposed Bonus: Nil; Qualification</t>
    </r>
  </si>
  <si>
    <t>Date: April 23, 2026; Closure Date: April 24, 2026; Payment Date: May 21, 2026</t>
  </si>
  <si>
    <r>
      <rPr>
        <b/>
        <sz val="11"/>
        <rFont val="Seaford"/>
      </rPr>
      <t>E-Tranzact Plc:</t>
    </r>
    <r>
      <rPr>
        <sz val="11"/>
        <rFont val="Seaford"/>
      </rPr>
      <t xml:space="preserve"> Proposed Final Dividend: 0.125k; Proposed Bonus: Nil; Qualification Date: </t>
    </r>
  </si>
  <si>
    <t>July 6, 2026; Closure Date: July 7, 2026; Payment Date: July 23, 2026</t>
  </si>
  <si>
    <r>
      <rPr>
        <b/>
        <sz val="11"/>
        <rFont val="Seaford"/>
      </rPr>
      <t>VFD Group Plc:</t>
    </r>
    <r>
      <rPr>
        <sz val="11"/>
        <rFont val="Seaford"/>
      </rPr>
      <t xml:space="preserve"> Proposed Final Dividend: 0.25k; Proposed Bonus: Nil; Qualification Date:</t>
    </r>
  </si>
  <si>
    <t>May 4, 2026; Closure Date: May 5, 2026; Payment Date: May 25, 2026</t>
  </si>
  <si>
    <r>
      <rPr>
        <b/>
        <sz val="11"/>
        <rFont val="Seaford"/>
      </rPr>
      <t>Ikeja Hotels Plc:</t>
    </r>
    <r>
      <rPr>
        <sz val="11"/>
        <rFont val="Seaford"/>
      </rPr>
      <t xml:space="preserve"> Proposed Final Dividend: 0.30k; Proposed Bonus: Nil; Qualification Date: </t>
    </r>
  </si>
  <si>
    <t>July 3, 2026; Closure Date: July 6, 2026; Payment Date: August 3, 2026</t>
  </si>
  <si>
    <r>
      <rPr>
        <b/>
        <sz val="11"/>
        <rFont val="Seaford"/>
      </rPr>
      <t>Nem Insurance Plc:</t>
    </r>
    <r>
      <rPr>
        <sz val="11"/>
        <rFont val="Seaford"/>
      </rPr>
      <t xml:space="preserve"> Proposed Final Dividend: 1.50k; Proposed Bonus: Nil; Qualification</t>
    </r>
  </si>
  <si>
    <t>Date: April 14, 2026; Closure Date: April 15, 2026; Payment Date: May 14, 2026</t>
  </si>
  <si>
    <r>
      <rPr>
        <b/>
        <sz val="11"/>
        <rFont val="Seaford"/>
      </rPr>
      <t>NAHCO Plc:</t>
    </r>
    <r>
      <rPr>
        <sz val="11"/>
        <rFont val="Seaford"/>
      </rPr>
      <t xml:space="preserve"> Proposed Final Dividend: 6.25k; Proposed Bonus: 1 for 7; Qualification Date:</t>
    </r>
  </si>
  <si>
    <t>May 1, 2026; Closure Date: May 4, 2026; Payment Date: May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</si>
</sst>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C0C0"/>
        <bgColor rgb="FF000000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4710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0" borderId="0"/>
  </cellStyleXfs>
  <cellXfs count="257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37" fontId="104" fillId="24" borderId="0" xfId="174" applyNumberFormat="1" applyFont="1" applyFill="1" applyBorder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7" fontId="105" fillId="24" borderId="15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43" fontId="105" fillId="0" borderId="0" xfId="170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165" fontId="113" fillId="58" borderId="0" xfId="2122" applyNumberFormat="1" applyFont="1" applyFill="1" applyBorder="1" applyAlignment="1">
      <alignment horizontal="left"/>
    </xf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43" fontId="104" fillId="58" borderId="0" xfId="2122" applyFont="1" applyFill="1" applyBorder="1" applyAlignment="1">
      <alignment horizontal="center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05" fillId="25" borderId="13" xfId="34705" applyFont="1" applyFill="1" applyBorder="1" applyAlignment="1">
      <alignment horizontal="center"/>
    </xf>
    <xf numFmtId="0" fontId="105" fillId="25" borderId="0" xfId="34705" applyFont="1" applyFill="1" applyAlignment="1">
      <alignment horizontal="center"/>
    </xf>
    <xf numFmtId="0" fontId="105" fillId="25" borderId="0" xfId="34705" applyFont="1" applyFill="1" applyAlignment="1">
      <alignment horizontal="left"/>
    </xf>
    <xf numFmtId="0" fontId="104" fillId="24" borderId="13" xfId="34705" applyFont="1" applyFill="1" applyBorder="1"/>
    <xf numFmtId="0" fontId="104" fillId="24" borderId="0" xfId="34705" applyFont="1" applyFill="1"/>
    <xf numFmtId="0" fontId="106" fillId="24" borderId="0" xfId="34705" applyFont="1" applyFill="1" applyAlignment="1">
      <alignment horizontal="center"/>
    </xf>
    <xf numFmtId="0" fontId="104" fillId="24" borderId="13" xfId="34705" applyFont="1" applyFill="1" applyBorder="1" applyAlignment="1">
      <alignment horizontal="center"/>
    </xf>
    <xf numFmtId="39" fontId="104" fillId="24" borderId="0" xfId="34705" applyNumberFormat="1" applyFont="1" applyFill="1" applyAlignment="1">
      <alignment horizontal="left"/>
    </xf>
    <xf numFmtId="0" fontId="104" fillId="24" borderId="17" xfId="34705" applyFont="1" applyFill="1" applyBorder="1"/>
    <xf numFmtId="0" fontId="104" fillId="24" borderId="15" xfId="34705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43" fontId="105" fillId="0" borderId="11" xfId="170" applyFont="1" applyBorder="1" applyAlignment="1">
      <alignment textRotation="60"/>
    </xf>
    <xf numFmtId="43" fontId="112" fillId="0" borderId="0" xfId="170" applyFont="1" applyBorder="1" applyAlignment="1"/>
    <xf numFmtId="43" fontId="111" fillId="58" borderId="0" xfId="170" applyFont="1" applyFill="1" applyBorder="1" applyAlignment="1"/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0" fontId="104" fillId="24" borderId="0" xfId="0" applyFont="1" applyFill="1" applyAlignment="1">
      <alignment horizontal="left"/>
    </xf>
    <xf numFmtId="0" fontId="119" fillId="24" borderId="0" xfId="0" applyFont="1" applyFill="1" applyAlignment="1">
      <alignment horizontal="center"/>
    </xf>
    <xf numFmtId="43" fontId="111" fillId="0" borderId="0" xfId="170" applyFont="1" applyFill="1"/>
    <xf numFmtId="10" fontId="111" fillId="0" borderId="0" xfId="294" applyNumberFormat="1" applyFont="1" applyFill="1" applyAlignment="1"/>
    <xf numFmtId="39" fontId="117" fillId="24" borderId="0" xfId="0" applyNumberFormat="1" applyFont="1" applyFill="1" applyAlignment="1">
      <alignment horizontal="left"/>
    </xf>
    <xf numFmtId="165" fontId="117" fillId="24" borderId="0" xfId="2122" applyNumberFormat="1" applyFont="1" applyFill="1"/>
    <xf numFmtId="43" fontId="117" fillId="24" borderId="0" xfId="2122" applyFont="1" applyFill="1" applyAlignment="1">
      <alignment horizontal="right"/>
    </xf>
    <xf numFmtId="10" fontId="104" fillId="25" borderId="0" xfId="282" applyNumberFormat="1" applyFont="1" applyFill="1" applyBorder="1" applyAlignment="1">
      <alignment horizontal="center"/>
    </xf>
    <xf numFmtId="43" fontId="104" fillId="24" borderId="0" xfId="2122" applyFont="1" applyFill="1"/>
    <xf numFmtId="0" fontId="104" fillId="24" borderId="0" xfId="0" applyFont="1" applyFill="1" applyAlignment="1">
      <alignment horizontal="center"/>
    </xf>
    <xf numFmtId="9" fontId="104" fillId="24" borderId="0" xfId="282" applyFont="1" applyFill="1" applyAlignment="1">
      <alignment horizontal="center"/>
    </xf>
    <xf numFmtId="10" fontId="104" fillId="24" borderId="0" xfId="282" applyNumberFormat="1" applyFont="1" applyFill="1"/>
    <xf numFmtId="4" fontId="104" fillId="24" borderId="0" xfId="0" applyNumberFormat="1" applyFont="1" applyFill="1"/>
    <xf numFmtId="43" fontId="104" fillId="24" borderId="0" xfId="0" applyNumberFormat="1" applyFont="1" applyFill="1"/>
    <xf numFmtId="4" fontId="104" fillId="0" borderId="0" xfId="0" applyNumberFormat="1" applyFont="1"/>
    <xf numFmtId="0" fontId="105" fillId="25" borderId="10" xfId="34705" applyFont="1" applyFill="1" applyBorder="1" applyAlignment="1">
      <alignment horizontal="center"/>
    </xf>
    <xf numFmtId="0" fontId="105" fillId="25" borderId="11" xfId="34705" applyFont="1" applyFill="1" applyBorder="1" applyAlignment="1">
      <alignment horizontal="center"/>
    </xf>
    <xf numFmtId="0" fontId="105" fillId="25" borderId="12" xfId="34705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0" fontId="105" fillId="25" borderId="28" xfId="2120" applyFont="1" applyFill="1" applyBorder="1" applyAlignment="1">
      <alignment horizontal="center"/>
    </xf>
    <xf numFmtId="0" fontId="105" fillId="25" borderId="29" xfId="2120" applyFont="1" applyFill="1" applyBorder="1" applyAlignment="1">
      <alignment horizontal="center"/>
    </xf>
    <xf numFmtId="0" fontId="105" fillId="25" borderId="30" xfId="2120" applyFont="1" applyFill="1" applyBorder="1" applyAlignment="1">
      <alignment horizontal="center"/>
    </xf>
    <xf numFmtId="168" fontId="105" fillId="61" borderId="31" xfId="2120" applyNumberFormat="1" applyFont="1" applyFill="1" applyBorder="1" applyAlignment="1">
      <alignment horizontal="center"/>
    </xf>
    <xf numFmtId="168" fontId="105" fillId="61" borderId="32" xfId="2120" applyNumberFormat="1" applyFont="1" applyFill="1" applyBorder="1" applyAlignment="1">
      <alignment horizontal="center"/>
    </xf>
    <xf numFmtId="168" fontId="105" fillId="61" borderId="33" xfId="2120" applyNumberFormat="1" applyFont="1" applyFill="1" applyBorder="1" applyAlignment="1">
      <alignment horizontal="center"/>
    </xf>
    <xf numFmtId="168" fontId="104" fillId="61" borderId="28" xfId="2120" applyNumberFormat="1" applyFont="1" applyFill="1" applyBorder="1"/>
    <xf numFmtId="0" fontId="105" fillId="25" borderId="28" xfId="34707" applyFont="1" applyFill="1" applyBorder="1" applyAlignment="1">
      <alignment horizontal="center"/>
    </xf>
    <xf numFmtId="168" fontId="105" fillId="61" borderId="34" xfId="2120" applyNumberFormat="1" applyFont="1" applyFill="1" applyBorder="1" applyAlignment="1">
      <alignment horizontal="center"/>
    </xf>
    <xf numFmtId="168" fontId="104" fillId="61" borderId="31" xfId="2120" applyNumberFormat="1" applyFont="1" applyFill="1" applyBorder="1"/>
    <xf numFmtId="168" fontId="105" fillId="61" borderId="31" xfId="2120" applyNumberFormat="1" applyFont="1" applyFill="1" applyBorder="1" applyAlignment="1">
      <alignment horizontal="center"/>
    </xf>
    <xf numFmtId="168" fontId="105" fillId="61" borderId="35" xfId="2120" applyNumberFormat="1" applyFont="1" applyFill="1" applyBorder="1" applyAlignment="1">
      <alignment horizontal="center"/>
    </xf>
    <xf numFmtId="0" fontId="104" fillId="0" borderId="28" xfId="2120" applyFont="1" applyBorder="1"/>
    <xf numFmtId="43" fontId="104" fillId="0" borderId="36" xfId="2121" applyFont="1" applyBorder="1" applyAlignment="1">
      <alignment horizontal="center"/>
    </xf>
    <xf numFmtId="9" fontId="104" fillId="0" borderId="30" xfId="34706" applyFont="1" applyBorder="1" applyAlignment="1">
      <alignment horizontal="center"/>
    </xf>
    <xf numFmtId="0" fontId="105" fillId="24" borderId="36" xfId="2120" applyFont="1" applyFill="1" applyBorder="1"/>
    <xf numFmtId="38" fontId="105" fillId="24" borderId="36" xfId="34708" applyNumberFormat="1" applyFont="1" applyFill="1" applyBorder="1" applyAlignment="1">
      <alignment horizontal="center"/>
    </xf>
    <xf numFmtId="9" fontId="105" fillId="24" borderId="37" xfId="34706" applyFont="1" applyFill="1" applyBorder="1" applyAlignment="1">
      <alignment horizontal="center"/>
    </xf>
    <xf numFmtId="0" fontId="105" fillId="0" borderId="38" xfId="2120" applyFont="1" applyBorder="1"/>
    <xf numFmtId="38" fontId="105" fillId="0" borderId="36" xfId="2121" applyNumberFormat="1" applyFont="1" applyBorder="1" applyAlignment="1">
      <alignment horizontal="center"/>
    </xf>
    <xf numFmtId="0" fontId="104" fillId="24" borderId="36" xfId="2120" applyFont="1" applyFill="1" applyBorder="1"/>
    <xf numFmtId="38" fontId="104" fillId="0" borderId="36" xfId="2121" applyNumberFormat="1" applyFont="1" applyBorder="1" applyAlignment="1">
      <alignment horizontal="center"/>
    </xf>
    <xf numFmtId="38" fontId="105" fillId="24" borderId="39" xfId="34708" applyNumberFormat="1" applyFont="1" applyFill="1" applyBorder="1" applyAlignment="1">
      <alignment horizontal="center"/>
    </xf>
    <xf numFmtId="9" fontId="105" fillId="24" borderId="40" xfId="34706" applyFont="1" applyFill="1" applyBorder="1" applyAlignment="1">
      <alignment horizontal="center"/>
    </xf>
    <xf numFmtId="0" fontId="105" fillId="0" borderId="39" xfId="2120" applyFont="1" applyBorder="1" applyAlignment="1">
      <alignment horizontal="left"/>
    </xf>
    <xf numFmtId="0" fontId="105" fillId="0" borderId="38" xfId="2120" applyFont="1" applyBorder="1" applyAlignment="1">
      <alignment horizontal="left"/>
    </xf>
    <xf numFmtId="38" fontId="104" fillId="24" borderId="36" xfId="2121" applyNumberFormat="1" applyFont="1" applyFill="1" applyBorder="1" applyAlignment="1">
      <alignment horizontal="center"/>
    </xf>
    <xf numFmtId="40" fontId="104" fillId="24" borderId="36" xfId="2121" applyNumberFormat="1" applyFont="1" applyFill="1" applyBorder="1" applyAlignment="1">
      <alignment horizontal="right"/>
    </xf>
    <xf numFmtId="168" fontId="104" fillId="24" borderId="38" xfId="540" applyFont="1" applyFill="1" applyBorder="1" applyAlignment="1">
      <alignment horizontal="left"/>
    </xf>
    <xf numFmtId="9" fontId="104" fillId="24" borderId="36" xfId="34706" applyFont="1" applyFill="1" applyBorder="1" applyAlignment="1">
      <alignment horizontal="center"/>
    </xf>
    <xf numFmtId="38" fontId="104" fillId="24" borderId="38" xfId="2121" applyNumberFormat="1" applyFont="1" applyFill="1" applyBorder="1" applyAlignment="1">
      <alignment horizontal="center"/>
    </xf>
    <xf numFmtId="168" fontId="109" fillId="24" borderId="38" xfId="540" applyFont="1" applyFill="1" applyBorder="1" applyAlignment="1">
      <alignment horizontal="left" indent="2"/>
    </xf>
    <xf numFmtId="38" fontId="109" fillId="24" borderId="38" xfId="2121" applyNumberFormat="1" applyFont="1" applyFill="1" applyBorder="1" applyAlignment="1">
      <alignment horizontal="center"/>
    </xf>
    <xf numFmtId="9" fontId="109" fillId="24" borderId="36" xfId="34706" applyFont="1" applyFill="1" applyBorder="1" applyAlignment="1">
      <alignment horizontal="center"/>
    </xf>
    <xf numFmtId="168" fontId="105" fillId="24" borderId="38" xfId="540" applyFont="1" applyFill="1" applyBorder="1" applyAlignment="1">
      <alignment horizontal="left"/>
    </xf>
    <xf numFmtId="38" fontId="105" fillId="24" borderId="38" xfId="2121" applyNumberFormat="1" applyFont="1" applyFill="1" applyBorder="1" applyAlignment="1">
      <alignment horizontal="center"/>
    </xf>
    <xf numFmtId="9" fontId="105" fillId="24" borderId="36" xfId="34706" applyFont="1" applyFill="1" applyBorder="1" applyAlignment="1">
      <alignment horizontal="center"/>
    </xf>
    <xf numFmtId="38" fontId="105" fillId="24" borderId="38" xfId="540" applyNumberFormat="1" applyFont="1" applyFill="1" applyBorder="1" applyAlignment="1">
      <alignment horizontal="center"/>
    </xf>
    <xf numFmtId="38" fontId="105" fillId="24" borderId="36" xfId="2121" applyNumberFormat="1" applyFont="1" applyFill="1" applyBorder="1" applyAlignment="1">
      <alignment horizontal="center"/>
    </xf>
    <xf numFmtId="0" fontId="105" fillId="0" borderId="41" xfId="2120" applyFont="1" applyBorder="1" applyAlignment="1">
      <alignment horizontal="justify"/>
    </xf>
    <xf numFmtId="38" fontId="105" fillId="0" borderId="39" xfId="2121" applyNumberFormat="1" applyFont="1" applyBorder="1" applyAlignment="1">
      <alignment horizontal="center"/>
    </xf>
    <xf numFmtId="9" fontId="105" fillId="24" borderId="39" xfId="34706" applyFont="1" applyFill="1" applyBorder="1" applyAlignment="1">
      <alignment horizontal="center"/>
    </xf>
    <xf numFmtId="0" fontId="105" fillId="0" borderId="0" xfId="2120" applyFont="1" applyAlignment="1">
      <alignment horizontal="justify"/>
    </xf>
    <xf numFmtId="38" fontId="105" fillId="0" borderId="0" xfId="2121" applyNumberFormat="1" applyFont="1" applyBorder="1" applyAlignment="1">
      <alignment horizontal="center"/>
    </xf>
    <xf numFmtId="9" fontId="105" fillId="24" borderId="0" xfId="34706" applyFont="1" applyFill="1" applyBorder="1" applyAlignment="1">
      <alignment horizontal="center"/>
    </xf>
  </cellXfs>
  <cellStyles count="34710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8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2" xfId="34705" xr:uid="{9D5D1B94-5AF3-4C6C-A7D8-AEB0EA19D095}"/>
    <cellStyle name="Normal 10 2 3" xfId="5997" xr:uid="{00000000-0005-0000-0000-00002D020000}"/>
    <cellStyle name="Normal 10 2 4" xfId="4123" xr:uid="{00000000-0005-0000-0000-00002B020000}"/>
    <cellStyle name="Normal 10 3" xfId="34707" xr:uid="{F0FACAA0-4A5B-44D8-BED4-D06787F7A381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9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3" xr:uid="{FD6927BB-E4FF-49A3-9382-CF7998707433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" xfId="34701" xr:uid="{0FDD3E65-DD01-4412-94F0-0F417677AE29}"/>
    <cellStyle name="Normal 2 2 2 2" xfId="34702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4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6" xr:uid="{1E266820-1873-4A3B-8BB3-A9EF236696B3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476249</xdr:colOff>
      <xdr:row>27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7D1B2F-AD26-4653-917F-46DF4E73D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77874" cy="4371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topLeftCell="B1" zoomScaleNormal="100" zoomScaleSheetLayoutView="20" workbookViewId="0">
      <selection activeCell="C59" sqref="C59"/>
    </sheetView>
  </sheetViews>
  <sheetFormatPr defaultColWidth="9.28515625" defaultRowHeight="12.75" x14ac:dyDescent="0.2"/>
  <cols>
    <col min="1" max="16384" width="9.28515625" style="83"/>
  </cols>
  <sheetData>
    <row r="1" spans="1:2" x14ac:dyDescent="0.2">
      <c r="A1"/>
    </row>
    <row r="2" spans="1:2" x14ac:dyDescent="0.2">
      <c r="A2"/>
      <c r="B2"/>
    </row>
    <row r="3" spans="1:2" x14ac:dyDescent="0.2">
      <c r="B3"/>
    </row>
    <row r="4" spans="1:2" x14ac:dyDescent="0.2">
      <c r="A4"/>
    </row>
    <row r="12" spans="1:2" ht="10.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G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M195" sqref="M195"/>
    </sheetView>
  </sheetViews>
  <sheetFormatPr defaultColWidth="0" defaultRowHeight="15" x14ac:dyDescent="0.25"/>
  <cols>
    <col min="1" max="1" width="3" style="30" customWidth="1"/>
    <col min="2" max="2" width="40.5703125" style="26" bestFit="1" customWidth="1"/>
    <col min="3" max="3" width="51.5703125" style="27" bestFit="1" customWidth="1"/>
    <col min="4" max="5" width="10.5703125" style="28" bestFit="1" customWidth="1"/>
    <col min="6" max="6" width="12" style="29" bestFit="1" customWidth="1"/>
    <col min="7" max="7" width="16" style="28" bestFit="1" customWidth="1"/>
    <col min="8" max="8" width="10.5703125" style="28" bestFit="1" customWidth="1"/>
    <col min="9" max="9" width="11.5703125" style="29" bestFit="1" customWidth="1"/>
    <col min="10" max="11" width="11.140625" style="28" bestFit="1" customWidth="1"/>
    <col min="12" max="12" width="11.140625" style="181" bestFit="1" customWidth="1"/>
    <col min="13" max="13" width="12.140625" style="29" bestFit="1" customWidth="1"/>
    <col min="14" max="14" width="11.7109375" style="30" bestFit="1" customWidth="1"/>
    <col min="15" max="15" width="12" style="30" bestFit="1" customWidth="1"/>
    <col min="16" max="16" width="14.7109375" style="31" bestFit="1" customWidth="1"/>
    <col min="17" max="17" width="20.5703125" style="32" bestFit="1" customWidth="1"/>
    <col min="18" max="18" width="22" style="32" bestFit="1" customWidth="1"/>
    <col min="19" max="19" width="2.42578125" style="30" bestFit="1" customWidth="1"/>
    <col min="20" max="20" width="5" style="30" bestFit="1" customWidth="1"/>
    <col min="21" max="24" width="0" style="30" hidden="1" customWidth="1"/>
    <col min="25" max="16384" width="9.28515625" style="30" hidden="1"/>
  </cols>
  <sheetData>
    <row r="1" spans="2:19" x14ac:dyDescent="0.25">
      <c r="D1" s="186"/>
      <c r="G1" s="186"/>
      <c r="K1" s="186"/>
      <c r="L1" s="187"/>
    </row>
    <row r="2" spans="2:19" ht="86.25" x14ac:dyDescent="0.25">
      <c r="B2" s="33" t="s">
        <v>0</v>
      </c>
      <c r="C2" s="34" t="s">
        <v>1</v>
      </c>
      <c r="D2" s="35">
        <v>46114</v>
      </c>
      <c r="E2" s="35">
        <v>46113</v>
      </c>
      <c r="F2" s="36" t="s">
        <v>2</v>
      </c>
      <c r="G2" s="37" t="s">
        <v>3</v>
      </c>
      <c r="H2" s="37" t="s">
        <v>4</v>
      </c>
      <c r="I2" s="37" t="s">
        <v>5</v>
      </c>
      <c r="J2" s="37" t="s">
        <v>6</v>
      </c>
      <c r="K2" s="37" t="s">
        <v>7</v>
      </c>
      <c r="L2" s="178" t="s">
        <v>8</v>
      </c>
      <c r="M2" s="38" t="s">
        <v>9</v>
      </c>
      <c r="N2" s="39" t="s">
        <v>10</v>
      </c>
      <c r="O2" s="39" t="s">
        <v>11</v>
      </c>
      <c r="P2" s="40" t="s">
        <v>12</v>
      </c>
      <c r="Q2" s="41" t="s">
        <v>13</v>
      </c>
      <c r="R2" s="42" t="s">
        <v>14</v>
      </c>
      <c r="S2" s="43"/>
    </row>
    <row r="3" spans="2:19" x14ac:dyDescent="0.25">
      <c r="B3" s="44"/>
      <c r="C3" s="99"/>
      <c r="D3" s="45" t="s">
        <v>15</v>
      </c>
      <c r="E3" s="45" t="s">
        <v>15</v>
      </c>
      <c r="F3" s="46" t="s">
        <v>16</v>
      </c>
      <c r="G3" s="47" t="s">
        <v>233</v>
      </c>
      <c r="H3" s="45" t="s">
        <v>15</v>
      </c>
      <c r="I3" s="46" t="s">
        <v>16</v>
      </c>
      <c r="J3" s="45" t="s">
        <v>15</v>
      </c>
      <c r="K3" s="45" t="s">
        <v>15</v>
      </c>
      <c r="L3" s="179" t="s">
        <v>15</v>
      </c>
      <c r="M3" s="46" t="s">
        <v>16</v>
      </c>
      <c r="N3" s="100"/>
      <c r="O3" s="100"/>
      <c r="P3" s="101" t="s">
        <v>15</v>
      </c>
      <c r="Q3" s="102"/>
      <c r="R3" s="48"/>
    </row>
    <row r="4" spans="2:19" x14ac:dyDescent="0.25">
      <c r="B4" s="49" t="s">
        <v>17</v>
      </c>
      <c r="C4" s="103"/>
      <c r="D4" s="104" t="s">
        <v>234</v>
      </c>
      <c r="E4" s="104" t="s">
        <v>234</v>
      </c>
      <c r="F4" s="103"/>
      <c r="G4" s="50"/>
      <c r="H4" s="103"/>
      <c r="I4" s="103"/>
      <c r="J4" s="103" t="s">
        <v>234</v>
      </c>
      <c r="K4" s="103"/>
      <c r="L4" s="180"/>
      <c r="M4" s="52"/>
      <c r="N4" s="105"/>
      <c r="O4" s="105"/>
      <c r="P4" s="53"/>
      <c r="Q4" s="106"/>
      <c r="R4" s="54"/>
    </row>
    <row r="5" spans="2:19" x14ac:dyDescent="0.25">
      <c r="B5" s="55" t="s">
        <v>18</v>
      </c>
      <c r="C5" s="27" t="s">
        <v>19</v>
      </c>
      <c r="D5" s="90">
        <v>5.33</v>
      </c>
      <c r="E5" s="90">
        <v>5.33</v>
      </c>
      <c r="F5" s="56">
        <f>D5/E5-1</f>
        <v>0</v>
      </c>
      <c r="G5" s="142">
        <v>7340063</v>
      </c>
      <c r="H5" s="133">
        <v>5.9</v>
      </c>
      <c r="I5" s="56">
        <f>D5/H5-1</f>
        <v>-9.6610169491525455E-2</v>
      </c>
      <c r="J5" s="176">
        <v>5</v>
      </c>
      <c r="K5" s="170">
        <v>7.78</v>
      </c>
      <c r="L5" s="170">
        <v>5</v>
      </c>
      <c r="M5" s="56">
        <f>D5/J5-1</f>
        <v>6.6000000000000059E-2</v>
      </c>
      <c r="N5" s="30" t="s">
        <v>20</v>
      </c>
      <c r="P5" s="58"/>
      <c r="R5" s="59"/>
    </row>
    <row r="6" spans="2:19" x14ac:dyDescent="0.25">
      <c r="B6" s="55" t="s">
        <v>21</v>
      </c>
      <c r="C6" s="107" t="s">
        <v>22</v>
      </c>
      <c r="D6" s="121">
        <v>1765</v>
      </c>
      <c r="E6" s="121">
        <v>1765</v>
      </c>
      <c r="F6" s="60">
        <f t="shared" ref="F6:F10" si="0">D6/E6-1</f>
        <v>0</v>
      </c>
      <c r="G6" s="143">
        <v>204522</v>
      </c>
      <c r="H6" s="134">
        <v>1765</v>
      </c>
      <c r="I6" s="60">
        <f t="shared" ref="I6:I10" si="1">D6/H6-1</f>
        <v>0</v>
      </c>
      <c r="J6" s="177">
        <v>1095</v>
      </c>
      <c r="K6" s="171">
        <v>1765</v>
      </c>
      <c r="L6" s="171">
        <v>1095</v>
      </c>
      <c r="M6" s="60">
        <f t="shared" ref="M6:M9" si="2">D6/J6-1</f>
        <v>0.61187214611872154</v>
      </c>
      <c r="N6" s="62" t="s">
        <v>20</v>
      </c>
      <c r="O6" s="62"/>
      <c r="P6" s="63"/>
      <c r="Q6" s="64"/>
      <c r="R6" s="65"/>
    </row>
    <row r="7" spans="2:19" x14ac:dyDescent="0.25">
      <c r="B7" s="55" t="s">
        <v>21</v>
      </c>
      <c r="C7" s="27" t="s">
        <v>23</v>
      </c>
      <c r="D7" s="90">
        <v>1980</v>
      </c>
      <c r="E7" s="90">
        <v>1980</v>
      </c>
      <c r="F7" s="56">
        <f t="shared" si="0"/>
        <v>0</v>
      </c>
      <c r="G7" s="142">
        <v>273461</v>
      </c>
      <c r="H7" s="133">
        <v>1980</v>
      </c>
      <c r="I7" s="56">
        <f t="shared" si="1"/>
        <v>0</v>
      </c>
      <c r="J7" s="57">
        <v>1450</v>
      </c>
      <c r="K7" s="170">
        <v>2315.4</v>
      </c>
      <c r="L7" s="170">
        <v>1450</v>
      </c>
      <c r="M7" s="56">
        <f t="shared" si="2"/>
        <v>0.36551724137931041</v>
      </c>
      <c r="N7" s="30" t="s">
        <v>20</v>
      </c>
      <c r="P7" s="58"/>
      <c r="R7" s="59"/>
    </row>
    <row r="8" spans="2:19" x14ac:dyDescent="0.25">
      <c r="B8" s="55" t="s">
        <v>24</v>
      </c>
      <c r="C8" s="107" t="s">
        <v>25</v>
      </c>
      <c r="D8" s="122">
        <v>12</v>
      </c>
      <c r="E8" s="122">
        <v>11.95</v>
      </c>
      <c r="F8" s="60">
        <f t="shared" si="0"/>
        <v>4.1841004184099972E-3</v>
      </c>
      <c r="G8" s="143">
        <v>8605368</v>
      </c>
      <c r="H8" s="134">
        <v>11.9</v>
      </c>
      <c r="I8" s="60">
        <f t="shared" si="1"/>
        <v>8.4033613445377853E-3</v>
      </c>
      <c r="J8" s="61">
        <v>13.4</v>
      </c>
      <c r="K8" s="171">
        <v>17.149999999999999</v>
      </c>
      <c r="L8" s="171">
        <v>10.4</v>
      </c>
      <c r="M8" s="60">
        <f t="shared" si="2"/>
        <v>-0.10447761194029848</v>
      </c>
      <c r="N8" s="62" t="s">
        <v>26</v>
      </c>
      <c r="O8" s="62"/>
      <c r="P8" s="63"/>
      <c r="Q8" s="64"/>
      <c r="R8" s="65"/>
    </row>
    <row r="9" spans="2:19" x14ac:dyDescent="0.25">
      <c r="B9" s="55" t="s">
        <v>27</v>
      </c>
      <c r="C9" s="27" t="s">
        <v>28</v>
      </c>
      <c r="D9" s="90">
        <v>6.7</v>
      </c>
      <c r="E9" s="90">
        <v>6.7</v>
      </c>
      <c r="F9" s="56">
        <f t="shared" si="0"/>
        <v>0</v>
      </c>
      <c r="G9" s="142">
        <v>834614</v>
      </c>
      <c r="H9" s="133">
        <v>7</v>
      </c>
      <c r="I9" s="56">
        <f t="shared" si="1"/>
        <v>-4.2857142857142816E-2</v>
      </c>
      <c r="J9" s="57">
        <v>6.05</v>
      </c>
      <c r="K9" s="170">
        <v>8.3000000000000007</v>
      </c>
      <c r="L9" s="170">
        <v>6.05</v>
      </c>
      <c r="M9" s="56">
        <f t="shared" si="2"/>
        <v>0.10743801652892571</v>
      </c>
      <c r="N9" s="30" t="s">
        <v>20</v>
      </c>
      <c r="P9" s="58"/>
      <c r="R9" s="59"/>
    </row>
    <row r="10" spans="2:19" x14ac:dyDescent="0.25">
      <c r="B10" s="55"/>
      <c r="C10" s="27" t="s">
        <v>256</v>
      </c>
      <c r="D10" s="90">
        <v>14.14</v>
      </c>
      <c r="E10" s="90">
        <v>12.97</v>
      </c>
      <c r="F10" s="56">
        <f t="shared" si="0"/>
        <v>9.0208172706245149E-2</v>
      </c>
      <c r="G10" s="142">
        <v>4518961</v>
      </c>
      <c r="H10" s="133">
        <v>15.16</v>
      </c>
      <c r="I10" s="56">
        <f t="shared" si="1"/>
        <v>-6.7282321899736153E-2</v>
      </c>
      <c r="J10" s="57">
        <v>1.99</v>
      </c>
      <c r="K10" s="170">
        <v>17.36</v>
      </c>
      <c r="L10" s="170">
        <v>2.1800000000000002</v>
      </c>
      <c r="M10" s="56">
        <f>D10/J10-1</f>
        <v>6.1055276381909547</v>
      </c>
      <c r="N10" s="30" t="s">
        <v>20</v>
      </c>
      <c r="P10" s="58"/>
      <c r="R10" s="59"/>
    </row>
    <row r="11" spans="2:19" x14ac:dyDescent="0.25">
      <c r="B11" s="55" t="s">
        <v>21</v>
      </c>
      <c r="C11" s="107" t="s">
        <v>21</v>
      </c>
      <c r="D11" s="122" t="s">
        <v>234</v>
      </c>
      <c r="E11" s="122" t="s">
        <v>234</v>
      </c>
      <c r="F11" s="60"/>
      <c r="G11" s="143" t="s">
        <v>234</v>
      </c>
      <c r="H11" s="134" t="s">
        <v>234</v>
      </c>
      <c r="I11" s="60"/>
      <c r="J11" s="61" t="s">
        <v>234</v>
      </c>
      <c r="K11" s="171"/>
      <c r="L11" s="171"/>
      <c r="M11" s="60"/>
      <c r="N11" s="62"/>
      <c r="O11" s="62"/>
      <c r="P11" s="63"/>
      <c r="Q11" s="64"/>
      <c r="R11" s="65"/>
    </row>
    <row r="12" spans="2:19" x14ac:dyDescent="0.25">
      <c r="B12" s="49" t="s">
        <v>29</v>
      </c>
      <c r="C12" s="103"/>
      <c r="D12" s="91" t="s">
        <v>234</v>
      </c>
      <c r="E12" s="91" t="s">
        <v>234</v>
      </c>
      <c r="F12" s="52"/>
      <c r="G12" s="144" t="s">
        <v>234</v>
      </c>
      <c r="H12" s="135" t="s">
        <v>234</v>
      </c>
      <c r="I12" s="52"/>
      <c r="J12" s="51" t="s">
        <v>234</v>
      </c>
      <c r="K12" s="149"/>
      <c r="L12" s="149"/>
      <c r="M12" s="52"/>
      <c r="N12" s="105"/>
      <c r="O12" s="105"/>
      <c r="P12" s="53"/>
      <c r="Q12" s="106"/>
      <c r="R12" s="54"/>
    </row>
    <row r="13" spans="2:19" x14ac:dyDescent="0.25">
      <c r="B13" s="55" t="s">
        <v>21</v>
      </c>
      <c r="C13" s="27" t="s">
        <v>30</v>
      </c>
      <c r="D13" s="90">
        <v>15.45</v>
      </c>
      <c r="E13" s="90">
        <v>17.149999999999999</v>
      </c>
      <c r="F13" s="56">
        <f>D13/E13-1</f>
        <v>-9.9125364431486895E-2</v>
      </c>
      <c r="G13" s="142">
        <v>226110</v>
      </c>
      <c r="H13" s="133">
        <v>18.25</v>
      </c>
      <c r="I13" s="56">
        <f>D13/H13-1</f>
        <v>-0.15342465753424661</v>
      </c>
      <c r="J13" s="57">
        <v>4.9000000000000004</v>
      </c>
      <c r="K13" s="170">
        <v>18.95</v>
      </c>
      <c r="L13" s="170">
        <v>4.9000000000000004</v>
      </c>
      <c r="M13" s="56">
        <f>D13/J13-1</f>
        <v>2.1530612244897958</v>
      </c>
      <c r="N13" s="30" t="s">
        <v>31</v>
      </c>
      <c r="P13" s="58"/>
      <c r="R13" s="59"/>
    </row>
    <row r="14" spans="2:19" x14ac:dyDescent="0.25">
      <c r="B14" s="55" t="s">
        <v>21</v>
      </c>
      <c r="C14" s="107" t="s">
        <v>32</v>
      </c>
      <c r="D14" s="122">
        <v>22.65</v>
      </c>
      <c r="E14" s="122">
        <v>22.65</v>
      </c>
      <c r="F14" s="60">
        <f>D14/E14-1</f>
        <v>0</v>
      </c>
      <c r="G14" s="143">
        <v>21931</v>
      </c>
      <c r="H14" s="134">
        <v>22.65</v>
      </c>
      <c r="I14" s="60">
        <f>D14/H14-1</f>
        <v>0</v>
      </c>
      <c r="J14" s="61">
        <v>7.1</v>
      </c>
      <c r="K14" s="171">
        <v>38.15</v>
      </c>
      <c r="L14" s="171">
        <v>7.1</v>
      </c>
      <c r="M14" s="60">
        <f>D14/J14-1</f>
        <v>2.1901408450704225</v>
      </c>
      <c r="N14" s="62" t="s">
        <v>20</v>
      </c>
      <c r="O14" s="62"/>
      <c r="P14" s="63"/>
      <c r="Q14" s="64"/>
      <c r="R14" s="65"/>
      <c r="S14" s="67"/>
    </row>
    <row r="15" spans="2:19" x14ac:dyDescent="0.25">
      <c r="B15" s="55" t="s">
        <v>21</v>
      </c>
      <c r="C15" s="27" t="s">
        <v>33</v>
      </c>
      <c r="D15" s="90">
        <v>99</v>
      </c>
      <c r="E15" s="90">
        <v>99</v>
      </c>
      <c r="F15" s="56">
        <f>D15/E15-1</f>
        <v>0</v>
      </c>
      <c r="G15" s="142">
        <v>401361</v>
      </c>
      <c r="H15" s="133">
        <v>99</v>
      </c>
      <c r="I15" s="56">
        <f>D15/H15-1</f>
        <v>0</v>
      </c>
      <c r="J15" s="57">
        <v>91</v>
      </c>
      <c r="K15" s="170">
        <v>115.8</v>
      </c>
      <c r="L15" s="170">
        <v>90.4</v>
      </c>
      <c r="M15" s="56">
        <f>D15/J15-1</f>
        <v>8.7912087912087822E-2</v>
      </c>
      <c r="N15" s="30" t="s">
        <v>20</v>
      </c>
      <c r="P15" s="58">
        <v>1</v>
      </c>
      <c r="Q15" s="32">
        <v>46185</v>
      </c>
      <c r="R15" s="59">
        <v>46199</v>
      </c>
    </row>
    <row r="16" spans="2:19" x14ac:dyDescent="0.25">
      <c r="B16" s="68"/>
      <c r="C16" s="107" t="s">
        <v>34</v>
      </c>
      <c r="D16" s="122">
        <v>50</v>
      </c>
      <c r="E16" s="122">
        <v>48</v>
      </c>
      <c r="F16" s="60">
        <f>D16/E16-1</f>
        <v>4.1666666666666741E-2</v>
      </c>
      <c r="G16" s="143">
        <v>3325664</v>
      </c>
      <c r="H16" s="134">
        <v>48</v>
      </c>
      <c r="I16" s="60">
        <f>D16/H16-1</f>
        <v>4.1666666666666741E-2</v>
      </c>
      <c r="J16" s="61">
        <v>45.4</v>
      </c>
      <c r="K16" s="171">
        <v>55</v>
      </c>
      <c r="L16" s="171">
        <v>45</v>
      </c>
      <c r="M16" s="60">
        <f>D16/J16-1</f>
        <v>0.10132158590308382</v>
      </c>
      <c r="N16" s="62" t="s">
        <v>20</v>
      </c>
      <c r="O16" s="62"/>
      <c r="P16" s="63">
        <v>1.6</v>
      </c>
      <c r="Q16" s="64">
        <v>46146</v>
      </c>
      <c r="R16" s="65">
        <v>46161</v>
      </c>
    </row>
    <row r="17" spans="2:18" x14ac:dyDescent="0.25">
      <c r="B17" s="55"/>
      <c r="C17" s="27" t="s">
        <v>262</v>
      </c>
      <c r="D17" s="90">
        <v>13.2</v>
      </c>
      <c r="E17" s="90">
        <v>13.2</v>
      </c>
      <c r="F17" s="56">
        <f>D17/E17-1</f>
        <v>0</v>
      </c>
      <c r="G17" s="142">
        <v>20212</v>
      </c>
      <c r="H17" s="133">
        <v>13.2</v>
      </c>
      <c r="I17" s="56">
        <f>D17/H17-1</f>
        <v>0</v>
      </c>
      <c r="J17" s="57">
        <v>13.2</v>
      </c>
      <c r="K17" s="170">
        <v>13.2</v>
      </c>
      <c r="L17" s="170">
        <v>13.2</v>
      </c>
      <c r="M17" s="56">
        <f>D17/J17-1</f>
        <v>0</v>
      </c>
      <c r="N17" s="30" t="s">
        <v>20</v>
      </c>
      <c r="P17" s="58"/>
      <c r="R17" s="59"/>
    </row>
    <row r="18" spans="2:18" x14ac:dyDescent="0.25">
      <c r="B18" s="68" t="s">
        <v>21</v>
      </c>
      <c r="C18" s="107"/>
      <c r="D18" s="122"/>
      <c r="E18" s="122"/>
      <c r="F18" s="60"/>
      <c r="G18" s="143"/>
      <c r="H18" s="134"/>
      <c r="I18" s="60"/>
      <c r="J18" s="61"/>
      <c r="K18" s="171"/>
      <c r="L18" s="171"/>
      <c r="M18" s="60"/>
      <c r="N18" s="62"/>
      <c r="O18" s="62"/>
      <c r="P18" s="63"/>
      <c r="Q18" s="64"/>
      <c r="R18" s="65"/>
    </row>
    <row r="19" spans="2:18" x14ac:dyDescent="0.25">
      <c r="B19" s="49" t="s">
        <v>35</v>
      </c>
      <c r="C19" s="103"/>
      <c r="D19" s="91" t="s">
        <v>234</v>
      </c>
      <c r="E19" s="91" t="s">
        <v>234</v>
      </c>
      <c r="F19" s="52"/>
      <c r="G19" s="144"/>
      <c r="H19" s="135" t="s">
        <v>234</v>
      </c>
      <c r="I19" s="52"/>
      <c r="J19" s="51" t="s">
        <v>234</v>
      </c>
      <c r="K19" s="149"/>
      <c r="L19" s="149"/>
      <c r="M19" s="52"/>
      <c r="N19" s="105"/>
      <c r="O19" s="105"/>
      <c r="P19" s="53"/>
      <c r="Q19" s="106"/>
      <c r="R19" s="54"/>
    </row>
    <row r="20" spans="2:18" x14ac:dyDescent="0.25">
      <c r="B20" s="55" t="s">
        <v>36</v>
      </c>
      <c r="C20" s="27" t="s">
        <v>37</v>
      </c>
      <c r="D20" s="90">
        <v>1.03</v>
      </c>
      <c r="E20" s="90">
        <v>1.03</v>
      </c>
      <c r="F20" s="56">
        <f t="shared" ref="F20:F26" si="3">D20/E20-1</f>
        <v>0</v>
      </c>
      <c r="G20" s="142">
        <v>0</v>
      </c>
      <c r="H20" s="133">
        <v>1.03</v>
      </c>
      <c r="I20" s="56">
        <f t="shared" ref="I20:I26" si="4">D20/H20-1</f>
        <v>0</v>
      </c>
      <c r="J20" s="57">
        <v>1.03</v>
      </c>
      <c r="K20" s="170">
        <v>1.03</v>
      </c>
      <c r="L20" s="170">
        <v>1.03</v>
      </c>
      <c r="M20" s="56">
        <f t="shared" ref="M20:M26" si="5">D20/J20-1</f>
        <v>0</v>
      </c>
      <c r="N20" s="30" t="s">
        <v>20</v>
      </c>
      <c r="P20" s="58"/>
      <c r="R20" s="59"/>
    </row>
    <row r="21" spans="2:18" x14ac:dyDescent="0.25">
      <c r="B21" s="55" t="s">
        <v>38</v>
      </c>
      <c r="C21" s="107" t="s">
        <v>39</v>
      </c>
      <c r="D21" s="122">
        <v>299</v>
      </c>
      <c r="E21" s="122">
        <v>288</v>
      </c>
      <c r="F21" s="60">
        <f t="shared" si="3"/>
        <v>3.819444444444442E-2</v>
      </c>
      <c r="G21" s="143">
        <v>675976</v>
      </c>
      <c r="H21" s="134">
        <v>288</v>
      </c>
      <c r="I21" s="60">
        <f t="shared" si="4"/>
        <v>3.819444444444442E-2</v>
      </c>
      <c r="J21" s="61">
        <v>152.9</v>
      </c>
      <c r="K21" s="171">
        <v>299</v>
      </c>
      <c r="L21" s="171">
        <v>152.9</v>
      </c>
      <c r="M21" s="60">
        <f t="shared" si="5"/>
        <v>0.95552648790058847</v>
      </c>
      <c r="N21" s="62" t="s">
        <v>20</v>
      </c>
      <c r="O21" s="109"/>
      <c r="P21" s="63">
        <v>4.25</v>
      </c>
      <c r="Q21" s="64">
        <v>46174</v>
      </c>
      <c r="R21" s="65">
        <v>46192</v>
      </c>
    </row>
    <row r="22" spans="2:18" x14ac:dyDescent="0.25">
      <c r="B22" s="55" t="s">
        <v>41</v>
      </c>
      <c r="C22" s="27" t="s">
        <v>245</v>
      </c>
      <c r="D22" s="90">
        <v>4</v>
      </c>
      <c r="E22" s="90">
        <v>4</v>
      </c>
      <c r="F22" s="56">
        <f t="shared" si="3"/>
        <v>0</v>
      </c>
      <c r="G22" s="142">
        <v>235492</v>
      </c>
      <c r="H22" s="133">
        <v>4.0999999999999996</v>
      </c>
      <c r="I22" s="56">
        <f t="shared" si="4"/>
        <v>-2.4390243902438935E-2</v>
      </c>
      <c r="J22" s="57">
        <v>4</v>
      </c>
      <c r="K22" s="170">
        <v>4.67</v>
      </c>
      <c r="L22" s="170">
        <v>3.75</v>
      </c>
      <c r="M22" s="56">
        <f>D22/J22-1</f>
        <v>0</v>
      </c>
      <c r="N22" s="30" t="s">
        <v>20</v>
      </c>
      <c r="P22" s="58"/>
      <c r="R22" s="59"/>
    </row>
    <row r="23" spans="2:18" x14ac:dyDescent="0.25">
      <c r="B23" s="55" t="s">
        <v>41</v>
      </c>
      <c r="C23" s="107" t="s">
        <v>209</v>
      </c>
      <c r="D23" s="122">
        <v>4.6500000000000004</v>
      </c>
      <c r="E23" s="122">
        <v>4.6500000000000004</v>
      </c>
      <c r="F23" s="60">
        <f t="shared" si="3"/>
        <v>0</v>
      </c>
      <c r="G23" s="143">
        <v>4096017</v>
      </c>
      <c r="H23" s="134">
        <v>4.9000000000000004</v>
      </c>
      <c r="I23" s="60">
        <f t="shared" si="4"/>
        <v>-5.1020408163265252E-2</v>
      </c>
      <c r="J23" s="61">
        <v>4.9000000000000004</v>
      </c>
      <c r="K23" s="171">
        <v>6.5</v>
      </c>
      <c r="L23" s="171">
        <v>4.6500000000000004</v>
      </c>
      <c r="M23" s="60">
        <f t="shared" si="5"/>
        <v>-5.1020408163265252E-2</v>
      </c>
      <c r="N23" s="62" t="s">
        <v>20</v>
      </c>
      <c r="O23" s="109"/>
      <c r="P23" s="63"/>
      <c r="Q23" s="64"/>
      <c r="R23" s="65"/>
    </row>
    <row r="24" spans="2:18" x14ac:dyDescent="0.25">
      <c r="B24" s="55" t="s">
        <v>42</v>
      </c>
      <c r="C24" s="27" t="s">
        <v>205</v>
      </c>
      <c r="D24" s="90">
        <v>418.75</v>
      </c>
      <c r="E24" s="90">
        <v>418.75</v>
      </c>
      <c r="F24" s="56">
        <f t="shared" si="3"/>
        <v>0</v>
      </c>
      <c r="G24" s="142">
        <v>13654</v>
      </c>
      <c r="H24" s="133">
        <v>418.75</v>
      </c>
      <c r="I24" s="56">
        <f t="shared" si="4"/>
        <v>0</v>
      </c>
      <c r="J24" s="57">
        <v>418.75</v>
      </c>
      <c r="K24" s="170">
        <v>418.75</v>
      </c>
      <c r="L24" s="170">
        <v>418.75</v>
      </c>
      <c r="M24" s="56">
        <f t="shared" si="5"/>
        <v>0</v>
      </c>
      <c r="N24" s="30" t="s">
        <v>20</v>
      </c>
      <c r="P24" s="58"/>
      <c r="R24" s="59"/>
    </row>
    <row r="25" spans="2:18" x14ac:dyDescent="0.25">
      <c r="B25" s="55" t="s">
        <v>21</v>
      </c>
      <c r="C25" s="107" t="s">
        <v>43</v>
      </c>
      <c r="D25" s="122">
        <v>72.5</v>
      </c>
      <c r="E25" s="129">
        <v>72.5</v>
      </c>
      <c r="F25" s="60">
        <f t="shared" si="3"/>
        <v>0</v>
      </c>
      <c r="G25" s="143">
        <v>22270</v>
      </c>
      <c r="H25" s="136">
        <v>72.5</v>
      </c>
      <c r="I25" s="60">
        <f t="shared" si="4"/>
        <v>0</v>
      </c>
      <c r="J25" s="61">
        <v>51.85</v>
      </c>
      <c r="K25" s="171">
        <v>94.85</v>
      </c>
      <c r="L25" s="171">
        <v>51.85</v>
      </c>
      <c r="M25" s="60">
        <f t="shared" si="5"/>
        <v>0.39826422372227577</v>
      </c>
      <c r="N25" s="62" t="s">
        <v>40</v>
      </c>
      <c r="O25" s="109"/>
      <c r="P25" s="63"/>
      <c r="Q25" s="64"/>
      <c r="R25" s="65"/>
    </row>
    <row r="26" spans="2:18" x14ac:dyDescent="0.25">
      <c r="B26" s="55"/>
      <c r="C26" s="27" t="s">
        <v>44</v>
      </c>
      <c r="D26" s="90">
        <v>8.1999999999999993</v>
      </c>
      <c r="E26" s="90">
        <v>7.7</v>
      </c>
      <c r="F26" s="56">
        <f t="shared" si="3"/>
        <v>6.4935064935064846E-2</v>
      </c>
      <c r="G26" s="142">
        <v>4351052</v>
      </c>
      <c r="H26" s="133">
        <v>7.2</v>
      </c>
      <c r="I26" s="56">
        <f t="shared" si="4"/>
        <v>0.13888888888888884</v>
      </c>
      <c r="J26" s="57">
        <v>6.9</v>
      </c>
      <c r="K26" s="170">
        <v>9.3000000000000007</v>
      </c>
      <c r="L26" s="170">
        <v>6.9</v>
      </c>
      <c r="M26" s="56">
        <f t="shared" si="5"/>
        <v>0.188405797101449</v>
      </c>
      <c r="N26" s="30" t="s">
        <v>20</v>
      </c>
      <c r="P26" s="58"/>
      <c r="R26" s="59"/>
    </row>
    <row r="27" spans="2:18" x14ac:dyDescent="0.25">
      <c r="B27" s="55"/>
      <c r="C27" s="107" t="s">
        <v>21</v>
      </c>
      <c r="D27" s="122" t="s">
        <v>234</v>
      </c>
      <c r="E27" s="129" t="s">
        <v>234</v>
      </c>
      <c r="F27" s="60"/>
      <c r="G27" s="143"/>
      <c r="H27" s="136" t="s">
        <v>234</v>
      </c>
      <c r="I27" s="60"/>
      <c r="J27" s="61" t="s">
        <v>234</v>
      </c>
      <c r="K27" s="171"/>
      <c r="L27" s="171"/>
      <c r="M27" s="60"/>
      <c r="N27" s="62"/>
      <c r="O27" s="109"/>
      <c r="P27" s="63"/>
      <c r="Q27" s="64"/>
      <c r="R27" s="65"/>
    </row>
    <row r="28" spans="2:18" x14ac:dyDescent="0.25">
      <c r="B28" s="49" t="s">
        <v>45</v>
      </c>
      <c r="C28" s="103"/>
      <c r="D28" s="91" t="s">
        <v>234</v>
      </c>
      <c r="E28" s="91" t="s">
        <v>234</v>
      </c>
      <c r="F28" s="52"/>
      <c r="G28" s="144"/>
      <c r="H28" s="135" t="s">
        <v>234</v>
      </c>
      <c r="I28" s="52"/>
      <c r="J28" s="51" t="s">
        <v>234</v>
      </c>
      <c r="K28" s="149"/>
      <c r="L28" s="149"/>
      <c r="M28" s="52"/>
      <c r="N28" s="105"/>
      <c r="O28" s="105"/>
      <c r="P28" s="53"/>
      <c r="Q28" s="106"/>
      <c r="R28" s="54"/>
    </row>
    <row r="29" spans="2:18" x14ac:dyDescent="0.25">
      <c r="B29" s="55" t="s">
        <v>46</v>
      </c>
      <c r="C29" s="27" t="s">
        <v>47</v>
      </c>
      <c r="D29" s="90">
        <v>0.2</v>
      </c>
      <c r="E29" s="131">
        <v>0.2</v>
      </c>
      <c r="F29" s="56">
        <f>D29/E29-1</f>
        <v>0</v>
      </c>
      <c r="G29" s="142">
        <v>0</v>
      </c>
      <c r="H29" s="137">
        <v>0.2</v>
      </c>
      <c r="I29" s="56">
        <f t="shared" ref="I29:I50" si="6">D29/H29-1</f>
        <v>0</v>
      </c>
      <c r="J29" s="57">
        <v>0.2</v>
      </c>
      <c r="K29" s="170">
        <v>0.2</v>
      </c>
      <c r="L29" s="170">
        <v>0.2</v>
      </c>
      <c r="M29" s="56">
        <f>D29/J29-1</f>
        <v>0</v>
      </c>
      <c r="N29" s="30" t="s">
        <v>20</v>
      </c>
      <c r="P29" s="58"/>
      <c r="R29" s="59"/>
    </row>
    <row r="30" spans="2:18" x14ac:dyDescent="0.25">
      <c r="B30" s="55" t="s">
        <v>48</v>
      </c>
      <c r="C30" s="107" t="s">
        <v>49</v>
      </c>
      <c r="D30" s="122">
        <v>15</v>
      </c>
      <c r="E30" s="122">
        <v>15.05</v>
      </c>
      <c r="F30" s="60">
        <f>D30/E30-1</f>
        <v>-3.3222591362126463E-3</v>
      </c>
      <c r="G30" s="143">
        <v>764959</v>
      </c>
      <c r="H30" s="134">
        <v>16</v>
      </c>
      <c r="I30" s="60">
        <f t="shared" si="6"/>
        <v>-6.25E-2</v>
      </c>
      <c r="J30" s="61">
        <v>14</v>
      </c>
      <c r="K30" s="171">
        <v>20.95</v>
      </c>
      <c r="L30" s="171">
        <v>14</v>
      </c>
      <c r="M30" s="60">
        <f t="shared" ref="M30:M49" si="7">D30/J30-1</f>
        <v>7.1428571428571397E-2</v>
      </c>
      <c r="N30" s="62" t="s">
        <v>20</v>
      </c>
      <c r="O30" s="62"/>
      <c r="P30" s="63"/>
      <c r="Q30" s="64"/>
      <c r="R30" s="65"/>
    </row>
    <row r="31" spans="2:18" x14ac:dyDescent="0.25">
      <c r="B31" s="55" t="s">
        <v>21</v>
      </c>
      <c r="C31" s="27" t="s">
        <v>50</v>
      </c>
      <c r="D31" s="90">
        <v>7.1</v>
      </c>
      <c r="E31" s="131">
        <v>7.1</v>
      </c>
      <c r="F31" s="56">
        <f t="shared" ref="F31:F50" si="8">D31/E31-1</f>
        <v>0</v>
      </c>
      <c r="G31" s="142">
        <v>0</v>
      </c>
      <c r="H31" s="137">
        <v>7.1</v>
      </c>
      <c r="I31" s="56">
        <f t="shared" si="6"/>
        <v>0</v>
      </c>
      <c r="J31" s="57">
        <v>7.1</v>
      </c>
      <c r="K31" s="170">
        <v>7.1</v>
      </c>
      <c r="L31" s="170">
        <v>7.1</v>
      </c>
      <c r="M31" s="56">
        <f t="shared" si="7"/>
        <v>0</v>
      </c>
      <c r="N31" s="30" t="s">
        <v>20</v>
      </c>
      <c r="P31" s="58"/>
      <c r="R31" s="59"/>
    </row>
    <row r="32" spans="2:18" x14ac:dyDescent="0.25">
      <c r="B32" s="55" t="s">
        <v>21</v>
      </c>
      <c r="C32" s="107" t="s">
        <v>51</v>
      </c>
      <c r="D32" s="122">
        <v>423.2</v>
      </c>
      <c r="E32" s="122">
        <v>423.2</v>
      </c>
      <c r="F32" s="60">
        <f t="shared" si="8"/>
        <v>0</v>
      </c>
      <c r="G32" s="143">
        <v>74732</v>
      </c>
      <c r="H32" s="134">
        <v>423.2</v>
      </c>
      <c r="I32" s="60">
        <f t="shared" si="6"/>
        <v>0</v>
      </c>
      <c r="J32" s="61">
        <v>349.9</v>
      </c>
      <c r="K32" s="171">
        <v>423.2</v>
      </c>
      <c r="L32" s="171">
        <v>315</v>
      </c>
      <c r="M32" s="60">
        <f t="shared" si="7"/>
        <v>0.2094884252643614</v>
      </c>
      <c r="N32" s="62" t="s">
        <v>20</v>
      </c>
      <c r="O32" s="62"/>
      <c r="P32" s="63"/>
      <c r="Q32" s="64"/>
      <c r="R32" s="65"/>
    </row>
    <row r="33" spans="2:18" x14ac:dyDescent="0.25">
      <c r="B33" s="55" t="s">
        <v>21</v>
      </c>
      <c r="C33" s="27" t="s">
        <v>53</v>
      </c>
      <c r="D33" s="90">
        <v>13.6</v>
      </c>
      <c r="E33" s="131">
        <v>14</v>
      </c>
      <c r="F33" s="56">
        <f t="shared" si="8"/>
        <v>-2.8571428571428581E-2</v>
      </c>
      <c r="G33" s="142">
        <v>2064543</v>
      </c>
      <c r="H33" s="137">
        <v>14</v>
      </c>
      <c r="I33" s="56">
        <f t="shared" si="6"/>
        <v>-2.8571428571428581E-2</v>
      </c>
      <c r="J33" s="57">
        <v>14</v>
      </c>
      <c r="K33" s="170">
        <v>15.3</v>
      </c>
      <c r="L33" s="170">
        <v>13.6</v>
      </c>
      <c r="M33" s="56">
        <f t="shared" si="7"/>
        <v>-2.8571428571428581E-2</v>
      </c>
      <c r="N33" s="30" t="s">
        <v>20</v>
      </c>
      <c r="P33" s="58"/>
      <c r="R33" s="59"/>
    </row>
    <row r="34" spans="2:18" x14ac:dyDescent="0.25">
      <c r="B34" s="55" t="s">
        <v>21</v>
      </c>
      <c r="C34" s="107" t="s">
        <v>54</v>
      </c>
      <c r="D34" s="122">
        <v>70</v>
      </c>
      <c r="E34" s="122">
        <v>72</v>
      </c>
      <c r="F34" s="60">
        <f t="shared" si="8"/>
        <v>-2.777777777777779E-2</v>
      </c>
      <c r="G34" s="143">
        <v>1975969</v>
      </c>
      <c r="H34" s="134">
        <v>71</v>
      </c>
      <c r="I34" s="60">
        <f t="shared" si="6"/>
        <v>-1.4084507042253502E-2</v>
      </c>
      <c r="J34" s="61">
        <v>75.3</v>
      </c>
      <c r="K34" s="171">
        <v>86.25</v>
      </c>
      <c r="L34" s="171">
        <v>70</v>
      </c>
      <c r="M34" s="60">
        <f t="shared" si="7"/>
        <v>-7.038512616201853E-2</v>
      </c>
      <c r="N34" s="62" t="s">
        <v>20</v>
      </c>
      <c r="O34" s="62"/>
      <c r="P34" s="63"/>
      <c r="Q34" s="64"/>
      <c r="R34" s="65"/>
    </row>
    <row r="35" spans="2:18" x14ac:dyDescent="0.25">
      <c r="B35" s="55" t="s">
        <v>55</v>
      </c>
      <c r="C35" s="27" t="s">
        <v>56</v>
      </c>
      <c r="D35" s="90">
        <v>4.43</v>
      </c>
      <c r="E35" s="131">
        <v>4.43</v>
      </c>
      <c r="F35" s="56">
        <f t="shared" si="8"/>
        <v>0</v>
      </c>
      <c r="G35" s="142">
        <v>252953</v>
      </c>
      <c r="H35" s="137">
        <v>4.41</v>
      </c>
      <c r="I35" s="56">
        <f t="shared" si="6"/>
        <v>4.5351473922901064E-3</v>
      </c>
      <c r="J35" s="57">
        <v>4.25</v>
      </c>
      <c r="K35" s="170">
        <v>5.64</v>
      </c>
      <c r="L35" s="170">
        <v>3.5</v>
      </c>
      <c r="M35" s="56">
        <f t="shared" si="7"/>
        <v>4.2352941176470482E-2</v>
      </c>
      <c r="N35" s="30" t="s">
        <v>20</v>
      </c>
      <c r="P35" s="58"/>
      <c r="R35" s="59"/>
    </row>
    <row r="36" spans="2:18" x14ac:dyDescent="0.25">
      <c r="B36" s="55" t="s">
        <v>57</v>
      </c>
      <c r="C36" s="107" t="s">
        <v>230</v>
      </c>
      <c r="D36" s="122">
        <v>798</v>
      </c>
      <c r="E36" s="122">
        <v>798</v>
      </c>
      <c r="F36" s="60">
        <f t="shared" si="8"/>
        <v>0</v>
      </c>
      <c r="G36" s="143">
        <v>49751</v>
      </c>
      <c r="H36" s="134">
        <v>798</v>
      </c>
      <c r="I36" s="60">
        <f t="shared" si="6"/>
        <v>0</v>
      </c>
      <c r="J36" s="61">
        <v>798.9</v>
      </c>
      <c r="K36" s="171">
        <v>845</v>
      </c>
      <c r="L36" s="171">
        <v>760.6</v>
      </c>
      <c r="M36" s="60">
        <f t="shared" si="7"/>
        <v>-1.1265490048817384E-3</v>
      </c>
      <c r="N36" s="62" t="s">
        <v>20</v>
      </c>
      <c r="O36" s="62"/>
      <c r="P36" s="63">
        <v>28</v>
      </c>
      <c r="Q36" s="64">
        <v>46178</v>
      </c>
      <c r="R36" s="64">
        <v>46188</v>
      </c>
    </row>
    <row r="37" spans="2:18" x14ac:dyDescent="0.25">
      <c r="B37" s="55" t="s">
        <v>21</v>
      </c>
      <c r="C37" s="27" t="s">
        <v>58</v>
      </c>
      <c r="D37" s="90">
        <v>68.7</v>
      </c>
      <c r="E37" s="131">
        <v>67.2</v>
      </c>
      <c r="F37" s="56">
        <f t="shared" si="8"/>
        <v>2.2321428571428603E-2</v>
      </c>
      <c r="G37" s="142">
        <v>470055</v>
      </c>
      <c r="H37" s="137">
        <v>64.599999999999994</v>
      </c>
      <c r="I37" s="56">
        <f t="shared" si="6"/>
        <v>6.3467492260061986E-2</v>
      </c>
      <c r="J37" s="57">
        <v>59.9</v>
      </c>
      <c r="K37" s="170">
        <v>70.75</v>
      </c>
      <c r="L37" s="170">
        <v>59</v>
      </c>
      <c r="M37" s="56">
        <f t="shared" si="7"/>
        <v>0.14691151919866452</v>
      </c>
      <c r="N37" s="30" t="s">
        <v>20</v>
      </c>
      <c r="P37" s="58"/>
      <c r="R37" s="59"/>
    </row>
    <row r="38" spans="2:18" x14ac:dyDescent="0.25">
      <c r="B38" s="55" t="s">
        <v>21</v>
      </c>
      <c r="C38" s="107" t="s">
        <v>59</v>
      </c>
      <c r="D38" s="122">
        <v>3055.5</v>
      </c>
      <c r="E38" s="122">
        <v>3055.5</v>
      </c>
      <c r="F38" s="60">
        <f t="shared" si="8"/>
        <v>0</v>
      </c>
      <c r="G38" s="143">
        <v>149323</v>
      </c>
      <c r="H38" s="134">
        <v>3395</v>
      </c>
      <c r="I38" s="60">
        <f t="shared" si="6"/>
        <v>-9.9999999999999978E-2</v>
      </c>
      <c r="J38" s="61">
        <v>1958</v>
      </c>
      <c r="K38" s="171">
        <v>3395</v>
      </c>
      <c r="L38" s="171">
        <v>1958</v>
      </c>
      <c r="M38" s="60">
        <f t="shared" si="7"/>
        <v>0.56052093973442285</v>
      </c>
      <c r="N38" s="62" t="s">
        <v>20</v>
      </c>
      <c r="O38" s="62"/>
      <c r="P38" s="63"/>
      <c r="Q38" s="64"/>
      <c r="R38" s="65"/>
    </row>
    <row r="39" spans="2:18" x14ac:dyDescent="0.25">
      <c r="B39" s="55" t="s">
        <v>21</v>
      </c>
      <c r="C39" s="27" t="s">
        <v>60</v>
      </c>
      <c r="D39" s="90">
        <v>66</v>
      </c>
      <c r="E39" s="131">
        <v>65</v>
      </c>
      <c r="F39" s="56">
        <f t="shared" si="8"/>
        <v>1.538461538461533E-2</v>
      </c>
      <c r="G39" s="142">
        <v>1571440</v>
      </c>
      <c r="H39" s="137">
        <v>68.05</v>
      </c>
      <c r="I39" s="56">
        <f t="shared" si="6"/>
        <v>-3.0124908155767738E-2</v>
      </c>
      <c r="J39" s="57">
        <v>60</v>
      </c>
      <c r="K39" s="170">
        <v>83.95</v>
      </c>
      <c r="L39" s="170">
        <v>60</v>
      </c>
      <c r="M39" s="56">
        <f t="shared" si="7"/>
        <v>0.10000000000000009</v>
      </c>
      <c r="N39" s="30" t="s">
        <v>20</v>
      </c>
      <c r="P39" s="58"/>
      <c r="R39" s="59"/>
    </row>
    <row r="40" spans="2:18" x14ac:dyDescent="0.25">
      <c r="B40" s="55" t="s">
        <v>21</v>
      </c>
      <c r="C40" s="107" t="s">
        <v>61</v>
      </c>
      <c r="D40" s="122">
        <v>20</v>
      </c>
      <c r="E40" s="122">
        <v>20.95</v>
      </c>
      <c r="F40" s="60">
        <f t="shared" si="8"/>
        <v>-4.5346062052505909E-2</v>
      </c>
      <c r="G40" s="143">
        <v>1896806</v>
      </c>
      <c r="H40" s="134">
        <v>21.5</v>
      </c>
      <c r="I40" s="60">
        <f t="shared" si="6"/>
        <v>-6.9767441860465129E-2</v>
      </c>
      <c r="J40" s="61">
        <v>21.9</v>
      </c>
      <c r="K40" s="171">
        <v>25.25</v>
      </c>
      <c r="L40" s="171">
        <v>20</v>
      </c>
      <c r="M40" s="60">
        <f t="shared" si="7"/>
        <v>-8.6757990867579848E-2</v>
      </c>
      <c r="N40" s="62" t="s">
        <v>40</v>
      </c>
      <c r="O40" s="62"/>
      <c r="P40" s="63"/>
      <c r="Q40" s="64"/>
      <c r="R40" s="65"/>
    </row>
    <row r="41" spans="2:18" x14ac:dyDescent="0.25">
      <c r="B41" s="55" t="s">
        <v>21</v>
      </c>
      <c r="C41" s="27" t="s">
        <v>62</v>
      </c>
      <c r="D41" s="90">
        <v>0.36</v>
      </c>
      <c r="E41" s="131">
        <v>0.36</v>
      </c>
      <c r="F41" s="56">
        <f t="shared" si="8"/>
        <v>0</v>
      </c>
      <c r="G41" s="142">
        <v>0</v>
      </c>
      <c r="H41" s="137">
        <v>0.36</v>
      </c>
      <c r="I41" s="56">
        <f t="shared" si="6"/>
        <v>0</v>
      </c>
      <c r="J41" s="57">
        <v>0.36</v>
      </c>
      <c r="K41" s="170">
        <v>0.36</v>
      </c>
      <c r="L41" s="170">
        <v>0.36</v>
      </c>
      <c r="M41" s="56">
        <f t="shared" si="7"/>
        <v>0</v>
      </c>
      <c r="N41" s="30" t="s">
        <v>20</v>
      </c>
      <c r="P41" s="58"/>
      <c r="R41" s="59"/>
    </row>
    <row r="42" spans="2:18" x14ac:dyDescent="0.25">
      <c r="B42" s="55" t="s">
        <v>21</v>
      </c>
      <c r="C42" s="107" t="s">
        <v>226</v>
      </c>
      <c r="D42" s="122">
        <v>147</v>
      </c>
      <c r="E42" s="122">
        <v>152</v>
      </c>
      <c r="F42" s="60">
        <f t="shared" si="8"/>
        <v>-3.289473684210531E-2</v>
      </c>
      <c r="G42" s="143">
        <v>1398636</v>
      </c>
      <c r="H42" s="134">
        <v>152</v>
      </c>
      <c r="I42" s="60">
        <f t="shared" si="6"/>
        <v>-3.289473684210531E-2</v>
      </c>
      <c r="J42" s="61">
        <v>107.5</v>
      </c>
      <c r="K42" s="171">
        <v>164.95</v>
      </c>
      <c r="L42" s="171">
        <v>107.5</v>
      </c>
      <c r="M42" s="60">
        <f>D42/J42-1</f>
        <v>0.36744186046511618</v>
      </c>
      <c r="N42" s="62" t="s">
        <v>20</v>
      </c>
      <c r="O42" s="62"/>
      <c r="P42" s="63">
        <v>6</v>
      </c>
      <c r="Q42" s="64">
        <v>46114</v>
      </c>
      <c r="R42" s="64">
        <v>46140</v>
      </c>
    </row>
    <row r="43" spans="2:18" x14ac:dyDescent="0.25">
      <c r="B43" s="55" t="s">
        <v>21</v>
      </c>
      <c r="C43" s="27" t="s">
        <v>63</v>
      </c>
      <c r="D43" s="90">
        <v>79.400000000000006</v>
      </c>
      <c r="E43" s="131">
        <v>79.400000000000006</v>
      </c>
      <c r="F43" s="56">
        <f t="shared" si="8"/>
        <v>0</v>
      </c>
      <c r="G43" s="142">
        <v>2565</v>
      </c>
      <c r="H43" s="137">
        <v>79.400000000000006</v>
      </c>
      <c r="I43" s="56">
        <f t="shared" si="6"/>
        <v>0</v>
      </c>
      <c r="J43" s="57">
        <v>84.3</v>
      </c>
      <c r="K43" s="170">
        <v>84.3</v>
      </c>
      <c r="L43" s="170">
        <v>79.400000000000006</v>
      </c>
      <c r="M43" s="56">
        <f>D43/J43-1</f>
        <v>-5.8125741399762676E-2</v>
      </c>
      <c r="N43" s="30" t="s">
        <v>40</v>
      </c>
      <c r="P43" s="58"/>
      <c r="R43" s="59"/>
    </row>
    <row r="44" spans="2:18" x14ac:dyDescent="0.25">
      <c r="B44" s="55"/>
      <c r="C44" s="107" t="s">
        <v>238</v>
      </c>
      <c r="D44" s="122">
        <v>6.7</v>
      </c>
      <c r="E44" s="122">
        <v>6.7</v>
      </c>
      <c r="F44" s="60">
        <f t="shared" si="8"/>
        <v>0</v>
      </c>
      <c r="G44" s="143">
        <v>737162</v>
      </c>
      <c r="H44" s="134">
        <v>8.08</v>
      </c>
      <c r="I44" s="60">
        <f t="shared" si="6"/>
        <v>-0.17079207920792083</v>
      </c>
      <c r="J44" s="61">
        <v>3.27</v>
      </c>
      <c r="K44" s="171">
        <v>9.1999999999999993</v>
      </c>
      <c r="L44" s="171">
        <v>3.27</v>
      </c>
      <c r="M44" s="60">
        <f t="shared" si="7"/>
        <v>1.0489296636085625</v>
      </c>
      <c r="N44" s="62" t="s">
        <v>20</v>
      </c>
      <c r="O44" s="62"/>
      <c r="P44" s="63"/>
      <c r="Q44" s="64"/>
      <c r="R44" s="65"/>
    </row>
    <row r="45" spans="2:18" x14ac:dyDescent="0.25">
      <c r="B45" s="55" t="s">
        <v>65</v>
      </c>
      <c r="C45" s="27" t="s">
        <v>64</v>
      </c>
      <c r="D45" s="90">
        <v>14.4</v>
      </c>
      <c r="E45" s="131">
        <v>14.4</v>
      </c>
      <c r="F45" s="56">
        <f t="shared" si="8"/>
        <v>0</v>
      </c>
      <c r="G45" s="142">
        <v>196578</v>
      </c>
      <c r="H45" s="137">
        <v>14.4</v>
      </c>
      <c r="I45" s="56">
        <f t="shared" si="6"/>
        <v>0</v>
      </c>
      <c r="J45" s="57">
        <v>6.9</v>
      </c>
      <c r="K45" s="170">
        <v>21</v>
      </c>
      <c r="L45" s="170">
        <v>6.9</v>
      </c>
      <c r="M45" s="56">
        <f t="shared" si="7"/>
        <v>1.0869565217391304</v>
      </c>
      <c r="N45" s="30" t="s">
        <v>20</v>
      </c>
      <c r="P45" s="58"/>
      <c r="R45" s="59"/>
    </row>
    <row r="46" spans="2:18" x14ac:dyDescent="0.25">
      <c r="B46" s="55" t="s">
        <v>21</v>
      </c>
      <c r="C46" s="107" t="s">
        <v>66</v>
      </c>
      <c r="D46" s="122">
        <v>498.5</v>
      </c>
      <c r="E46" s="122">
        <v>498.5</v>
      </c>
      <c r="F46" s="60">
        <f t="shared" si="8"/>
        <v>0</v>
      </c>
      <c r="G46" s="143">
        <v>321046</v>
      </c>
      <c r="H46" s="134">
        <v>498.5</v>
      </c>
      <c r="I46" s="60">
        <f t="shared" si="6"/>
        <v>0</v>
      </c>
      <c r="J46" s="61">
        <v>370</v>
      </c>
      <c r="K46" s="171">
        <v>498.5</v>
      </c>
      <c r="L46" s="171">
        <v>370</v>
      </c>
      <c r="M46" s="60">
        <f>D46/J46-1</f>
        <v>0.34729729729729719</v>
      </c>
      <c r="N46" s="62" t="s">
        <v>20</v>
      </c>
      <c r="O46" s="62"/>
      <c r="P46" s="63"/>
      <c r="Q46" s="64"/>
      <c r="R46" s="65"/>
    </row>
    <row r="47" spans="2:18" x14ac:dyDescent="0.25">
      <c r="B47" s="55" t="s">
        <v>21</v>
      </c>
      <c r="C47" s="27" t="s">
        <v>67</v>
      </c>
      <c r="D47" s="90">
        <v>37</v>
      </c>
      <c r="E47" s="131">
        <v>37</v>
      </c>
      <c r="F47" s="56">
        <f t="shared" si="8"/>
        <v>0</v>
      </c>
      <c r="G47" s="142">
        <v>3237</v>
      </c>
      <c r="H47" s="137">
        <v>37</v>
      </c>
      <c r="I47" s="56">
        <f t="shared" si="6"/>
        <v>0</v>
      </c>
      <c r="J47" s="57">
        <v>40.5</v>
      </c>
      <c r="K47" s="170">
        <v>40.5</v>
      </c>
      <c r="L47" s="170">
        <v>36.5</v>
      </c>
      <c r="M47" s="56">
        <f t="shared" si="7"/>
        <v>-8.6419753086419804E-2</v>
      </c>
      <c r="N47" s="30" t="s">
        <v>68</v>
      </c>
      <c r="P47" s="58"/>
      <c r="R47" s="59"/>
    </row>
    <row r="48" spans="2:18" x14ac:dyDescent="0.25">
      <c r="B48" s="55" t="s">
        <v>70</v>
      </c>
      <c r="C48" s="107" t="s">
        <v>69</v>
      </c>
      <c r="D48" s="122">
        <v>118</v>
      </c>
      <c r="E48" s="122">
        <v>118</v>
      </c>
      <c r="F48" s="60">
        <f t="shared" si="8"/>
        <v>0</v>
      </c>
      <c r="G48" s="143">
        <v>708737</v>
      </c>
      <c r="H48" s="134">
        <v>118</v>
      </c>
      <c r="I48" s="60">
        <f t="shared" si="6"/>
        <v>0</v>
      </c>
      <c r="J48" s="61">
        <v>92</v>
      </c>
      <c r="K48" s="171">
        <v>129.80000000000001</v>
      </c>
      <c r="L48" s="171">
        <v>92</v>
      </c>
      <c r="M48" s="60">
        <f t="shared" si="7"/>
        <v>0.28260869565217384</v>
      </c>
      <c r="N48" s="62" t="s">
        <v>31</v>
      </c>
      <c r="O48" s="62" t="s">
        <v>269</v>
      </c>
      <c r="P48" s="63">
        <v>3</v>
      </c>
      <c r="Q48" s="64">
        <v>46062</v>
      </c>
      <c r="R48" s="65" t="s">
        <v>268</v>
      </c>
    </row>
    <row r="49" spans="1:21" x14ac:dyDescent="0.25">
      <c r="B49" s="55" t="s">
        <v>21</v>
      </c>
      <c r="C49" s="27" t="s">
        <v>71</v>
      </c>
      <c r="D49" s="90">
        <v>83</v>
      </c>
      <c r="E49" s="131">
        <v>83</v>
      </c>
      <c r="F49" s="56">
        <f>D49/E49-1</f>
        <v>0</v>
      </c>
      <c r="G49" s="142">
        <v>2110989</v>
      </c>
      <c r="H49" s="137">
        <v>78.400000000000006</v>
      </c>
      <c r="I49" s="56">
        <f t="shared" si="6"/>
        <v>5.8673469387755084E-2</v>
      </c>
      <c r="J49" s="57">
        <v>41.35</v>
      </c>
      <c r="K49" s="170">
        <v>83</v>
      </c>
      <c r="L49" s="170">
        <v>44.35</v>
      </c>
      <c r="M49" s="56">
        <f t="shared" si="7"/>
        <v>1.0072551390568321</v>
      </c>
      <c r="N49" s="30" t="s">
        <v>72</v>
      </c>
      <c r="P49" s="58"/>
      <c r="R49" s="59"/>
    </row>
    <row r="50" spans="1:21" x14ac:dyDescent="0.25">
      <c r="B50" s="55"/>
      <c r="C50" s="107" t="s">
        <v>73</v>
      </c>
      <c r="D50" s="122">
        <v>103.4</v>
      </c>
      <c r="E50" s="122">
        <v>94</v>
      </c>
      <c r="F50" s="60">
        <f t="shared" si="8"/>
        <v>0.10000000000000009</v>
      </c>
      <c r="G50" s="143">
        <v>879077</v>
      </c>
      <c r="H50" s="134">
        <v>94</v>
      </c>
      <c r="I50" s="60">
        <f t="shared" si="6"/>
        <v>0.10000000000000009</v>
      </c>
      <c r="J50" s="61">
        <v>72</v>
      </c>
      <c r="K50" s="171">
        <v>103.4</v>
      </c>
      <c r="L50" s="171">
        <v>72</v>
      </c>
      <c r="M50" s="60">
        <f>D50/J50-1</f>
        <v>0.43611111111111112</v>
      </c>
      <c r="N50" s="62" t="s">
        <v>20</v>
      </c>
      <c r="O50" s="62"/>
      <c r="P50" s="63">
        <v>3.25</v>
      </c>
      <c r="Q50" s="64">
        <v>46129</v>
      </c>
      <c r="R50" s="65">
        <v>46147</v>
      </c>
    </row>
    <row r="51" spans="1:21" x14ac:dyDescent="0.25">
      <c r="B51" s="55"/>
      <c r="D51" s="90"/>
      <c r="E51" s="131"/>
      <c r="F51" s="56"/>
      <c r="G51" s="142"/>
      <c r="H51" s="137"/>
      <c r="I51" s="56"/>
      <c r="J51" s="69"/>
      <c r="K51" s="172"/>
      <c r="L51" s="170"/>
      <c r="M51" s="56"/>
      <c r="P51" s="58"/>
      <c r="R51" s="59"/>
    </row>
    <row r="52" spans="1:21" x14ac:dyDescent="0.25">
      <c r="A52" s="70"/>
      <c r="B52" s="71" t="s">
        <v>74</v>
      </c>
      <c r="C52" s="66"/>
      <c r="D52" s="91" t="s">
        <v>234</v>
      </c>
      <c r="E52" s="91" t="s">
        <v>234</v>
      </c>
      <c r="F52" s="66"/>
      <c r="G52" s="145"/>
      <c r="H52" s="135" t="s">
        <v>234</v>
      </c>
      <c r="I52" s="66"/>
      <c r="J52" s="51" t="s">
        <v>234</v>
      </c>
      <c r="K52" s="149"/>
      <c r="L52" s="149"/>
      <c r="M52" s="66"/>
      <c r="N52" s="66"/>
      <c r="O52" s="66"/>
      <c r="P52" s="66"/>
      <c r="Q52" s="66"/>
      <c r="R52" s="72"/>
      <c r="S52" s="70"/>
      <c r="T52" s="70"/>
      <c r="U52" s="70"/>
    </row>
    <row r="53" spans="1:21" x14ac:dyDescent="0.25">
      <c r="A53" s="70"/>
      <c r="B53" s="73" t="s">
        <v>75</v>
      </c>
      <c r="C53" s="27" t="s">
        <v>232</v>
      </c>
      <c r="D53" s="90">
        <v>25.95</v>
      </c>
      <c r="E53" s="131">
        <v>26</v>
      </c>
      <c r="F53" s="56">
        <f>D53/E53-1</f>
        <v>-1.9230769230769162E-3</v>
      </c>
      <c r="G53" s="142">
        <v>35245246</v>
      </c>
      <c r="H53" s="137">
        <v>26</v>
      </c>
      <c r="I53" s="56">
        <f t="shared" ref="I53:I79" si="9">D53/H53-1</f>
        <v>-1.9230769230769162E-3</v>
      </c>
      <c r="J53" s="57">
        <v>21</v>
      </c>
      <c r="K53" s="170">
        <v>27</v>
      </c>
      <c r="L53" s="170">
        <v>21</v>
      </c>
      <c r="M53" s="56">
        <f>D53/J53-1</f>
        <v>0.23571428571428577</v>
      </c>
      <c r="N53" s="30" t="s">
        <v>20</v>
      </c>
      <c r="P53" s="58"/>
      <c r="R53" s="59"/>
      <c r="S53" s="70"/>
      <c r="T53" s="70"/>
      <c r="U53" s="70"/>
    </row>
    <row r="54" spans="1:21" x14ac:dyDescent="0.25">
      <c r="A54" s="70"/>
      <c r="B54" s="73" t="s">
        <v>21</v>
      </c>
      <c r="C54" s="107" t="s">
        <v>76</v>
      </c>
      <c r="D54" s="122">
        <v>46</v>
      </c>
      <c r="E54" s="122">
        <v>46</v>
      </c>
      <c r="F54" s="60">
        <f t="shared" ref="F54:F79" si="10">D54/E54-1</f>
        <v>0</v>
      </c>
      <c r="G54" s="143">
        <v>109381</v>
      </c>
      <c r="H54" s="134">
        <v>46</v>
      </c>
      <c r="I54" s="60">
        <f t="shared" si="9"/>
        <v>0</v>
      </c>
      <c r="J54" s="61">
        <v>41.9</v>
      </c>
      <c r="K54" s="171">
        <v>51.9</v>
      </c>
      <c r="L54" s="171">
        <v>41.9</v>
      </c>
      <c r="M54" s="60">
        <f t="shared" ref="M54:M79" si="11">D54/J54-1</f>
        <v>9.7852028639618283E-2</v>
      </c>
      <c r="N54" s="62" t="s">
        <v>20</v>
      </c>
      <c r="O54" s="62"/>
      <c r="P54" s="63"/>
      <c r="Q54" s="64"/>
      <c r="R54" s="65"/>
      <c r="S54" s="70"/>
      <c r="T54" s="70"/>
      <c r="U54" s="70"/>
    </row>
    <row r="55" spans="1:21" x14ac:dyDescent="0.25">
      <c r="A55" s="70"/>
      <c r="B55" s="73" t="s">
        <v>21</v>
      </c>
      <c r="C55" s="27" t="s">
        <v>77</v>
      </c>
      <c r="D55" s="90">
        <v>12</v>
      </c>
      <c r="E55" s="131">
        <v>12.1</v>
      </c>
      <c r="F55" s="56">
        <f t="shared" si="10"/>
        <v>-8.2644628099173278E-3</v>
      </c>
      <c r="G55" s="142">
        <v>12137447</v>
      </c>
      <c r="H55" s="137">
        <v>12</v>
      </c>
      <c r="I55" s="56">
        <f t="shared" si="9"/>
        <v>0</v>
      </c>
      <c r="J55" s="57">
        <v>12.05</v>
      </c>
      <c r="K55" s="170">
        <v>13.9</v>
      </c>
      <c r="L55" s="170">
        <v>11.05</v>
      </c>
      <c r="M55" s="56">
        <f t="shared" si="11"/>
        <v>-4.1493775933610921E-3</v>
      </c>
      <c r="N55" s="30" t="s">
        <v>20</v>
      </c>
      <c r="P55" s="58"/>
      <c r="R55" s="59"/>
      <c r="S55" s="70"/>
      <c r="T55" s="70"/>
      <c r="U55" s="70"/>
    </row>
    <row r="56" spans="1:21" x14ac:dyDescent="0.25">
      <c r="A56" s="70"/>
      <c r="B56" s="73" t="s">
        <v>21</v>
      </c>
      <c r="C56" s="107" t="s">
        <v>78</v>
      </c>
      <c r="D56" s="122">
        <v>19.3</v>
      </c>
      <c r="E56" s="122">
        <v>19.25</v>
      </c>
      <c r="F56" s="60">
        <f t="shared" si="10"/>
        <v>2.5974025974027093E-3</v>
      </c>
      <c r="G56" s="143">
        <v>7991630</v>
      </c>
      <c r="H56" s="134">
        <v>19</v>
      </c>
      <c r="I56" s="60">
        <f t="shared" si="9"/>
        <v>1.5789473684210575E-2</v>
      </c>
      <c r="J56" s="61">
        <v>19</v>
      </c>
      <c r="K56" s="171">
        <v>21.3</v>
      </c>
      <c r="L56" s="171">
        <v>18</v>
      </c>
      <c r="M56" s="60">
        <f t="shared" si="11"/>
        <v>1.5789473684210575E-2</v>
      </c>
      <c r="N56" s="62" t="s">
        <v>20</v>
      </c>
      <c r="O56" s="62"/>
      <c r="P56" s="63"/>
      <c r="Q56" s="64"/>
      <c r="R56" s="65"/>
      <c r="S56" s="70"/>
      <c r="T56" s="70"/>
      <c r="U56" s="70"/>
    </row>
    <row r="57" spans="1:21" x14ac:dyDescent="0.25">
      <c r="A57" s="70"/>
      <c r="B57" s="73" t="s">
        <v>21</v>
      </c>
      <c r="C57" s="27" t="s">
        <v>246</v>
      </c>
      <c r="D57" s="90">
        <v>50</v>
      </c>
      <c r="E57" s="131">
        <v>50</v>
      </c>
      <c r="F57" s="56">
        <f t="shared" si="10"/>
        <v>0</v>
      </c>
      <c r="G57" s="142">
        <v>17396912</v>
      </c>
      <c r="H57" s="137">
        <v>51</v>
      </c>
      <c r="I57" s="56">
        <f t="shared" si="9"/>
        <v>-1.9607843137254943E-2</v>
      </c>
      <c r="J57" s="57">
        <v>47.9</v>
      </c>
      <c r="K57" s="170">
        <v>56.2</v>
      </c>
      <c r="L57" s="170">
        <v>41.05</v>
      </c>
      <c r="M57" s="56">
        <f t="shared" si="11"/>
        <v>4.3841336116910323E-2</v>
      </c>
      <c r="N57" s="30" t="s">
        <v>20</v>
      </c>
      <c r="P57" s="58"/>
      <c r="R57" s="59"/>
      <c r="S57" s="70"/>
      <c r="T57" s="70"/>
      <c r="U57" s="70"/>
    </row>
    <row r="58" spans="1:21" x14ac:dyDescent="0.25">
      <c r="A58" s="70"/>
      <c r="B58" s="73" t="s">
        <v>21</v>
      </c>
      <c r="C58" s="107" t="s">
        <v>208</v>
      </c>
      <c r="D58" s="122">
        <v>122</v>
      </c>
      <c r="E58" s="122">
        <v>120.95</v>
      </c>
      <c r="F58" s="60">
        <f t="shared" si="10"/>
        <v>8.6812732534105042E-3</v>
      </c>
      <c r="G58" s="143">
        <v>17496568</v>
      </c>
      <c r="H58" s="134">
        <v>114.95</v>
      </c>
      <c r="I58" s="60">
        <f t="shared" si="9"/>
        <v>6.1331013484123398E-2</v>
      </c>
      <c r="J58" s="61">
        <v>90.7</v>
      </c>
      <c r="K58" s="171">
        <v>123.5</v>
      </c>
      <c r="L58" s="171">
        <v>90.7</v>
      </c>
      <c r="M58" s="60">
        <f t="shared" si="11"/>
        <v>0.34509371554575519</v>
      </c>
      <c r="N58" s="62" t="s">
        <v>20</v>
      </c>
      <c r="O58" s="62"/>
      <c r="P58" s="63">
        <v>11.76</v>
      </c>
      <c r="Q58" s="64">
        <v>46126</v>
      </c>
      <c r="R58" s="65">
        <v>46140</v>
      </c>
      <c r="S58" s="70"/>
      <c r="T58" s="70"/>
      <c r="U58" s="70"/>
    </row>
    <row r="59" spans="1:21" x14ac:dyDescent="0.25">
      <c r="A59" s="70"/>
      <c r="B59" s="73"/>
      <c r="C59" s="27" t="s">
        <v>79</v>
      </c>
      <c r="D59" s="90">
        <v>9.9</v>
      </c>
      <c r="E59" s="131">
        <v>9.3000000000000007</v>
      </c>
      <c r="F59" s="56">
        <f t="shared" si="10"/>
        <v>6.4516129032258007E-2</v>
      </c>
      <c r="G59" s="142">
        <v>13864168</v>
      </c>
      <c r="H59" s="137">
        <v>10.4</v>
      </c>
      <c r="I59" s="56">
        <f t="shared" si="9"/>
        <v>-4.8076923076923128E-2</v>
      </c>
      <c r="J59" s="57">
        <v>4.55</v>
      </c>
      <c r="K59" s="170">
        <v>14.03</v>
      </c>
      <c r="L59" s="170">
        <v>4.55</v>
      </c>
      <c r="M59" s="56">
        <f t="shared" si="11"/>
        <v>1.1758241758241761</v>
      </c>
      <c r="N59" s="30" t="s">
        <v>20</v>
      </c>
      <c r="P59" s="58"/>
      <c r="Q59" s="108"/>
      <c r="R59" s="59"/>
      <c r="S59" s="70"/>
      <c r="T59" s="70"/>
      <c r="U59" s="70"/>
    </row>
    <row r="60" spans="1:21" x14ac:dyDescent="0.25">
      <c r="A60" s="70"/>
      <c r="B60" s="73" t="s">
        <v>21</v>
      </c>
      <c r="C60" s="107" t="s">
        <v>80</v>
      </c>
      <c r="D60" s="122">
        <v>133.1</v>
      </c>
      <c r="E60" s="122">
        <v>133.1</v>
      </c>
      <c r="F60" s="60">
        <f t="shared" si="10"/>
        <v>0</v>
      </c>
      <c r="G60" s="143">
        <v>401460</v>
      </c>
      <c r="H60" s="134">
        <v>133.1</v>
      </c>
      <c r="I60" s="60">
        <f t="shared" si="9"/>
        <v>0</v>
      </c>
      <c r="J60" s="61">
        <v>100</v>
      </c>
      <c r="K60" s="171">
        <v>137</v>
      </c>
      <c r="L60" s="171">
        <v>100</v>
      </c>
      <c r="M60" s="60">
        <f t="shared" si="11"/>
        <v>0.33099999999999996</v>
      </c>
      <c r="N60" s="62" t="s">
        <v>20</v>
      </c>
      <c r="O60" s="62"/>
      <c r="P60" s="63"/>
      <c r="Q60" s="64"/>
      <c r="R60" s="65"/>
      <c r="S60" s="70"/>
      <c r="T60" s="70"/>
      <c r="U60" s="70"/>
    </row>
    <row r="61" spans="1:21" x14ac:dyDescent="0.25">
      <c r="A61" s="70"/>
      <c r="B61" s="73" t="s">
        <v>21</v>
      </c>
      <c r="C61" s="27" t="s">
        <v>81</v>
      </c>
      <c r="D61" s="90">
        <v>6.09</v>
      </c>
      <c r="E61" s="131">
        <v>6.19</v>
      </c>
      <c r="F61" s="56">
        <f t="shared" si="10"/>
        <v>-1.6155088852988775E-2</v>
      </c>
      <c r="G61" s="142">
        <v>953088</v>
      </c>
      <c r="H61" s="137">
        <v>7</v>
      </c>
      <c r="I61" s="56">
        <f t="shared" si="9"/>
        <v>-0.13</v>
      </c>
      <c r="J61" s="57">
        <v>3.71</v>
      </c>
      <c r="K61" s="170">
        <v>8</v>
      </c>
      <c r="L61" s="170">
        <v>3.71</v>
      </c>
      <c r="M61" s="56">
        <f t="shared" si="11"/>
        <v>0.64150943396226423</v>
      </c>
      <c r="N61" s="30" t="s">
        <v>20</v>
      </c>
      <c r="P61" s="58"/>
      <c r="R61" s="59"/>
      <c r="S61" s="70"/>
      <c r="T61" s="70"/>
      <c r="U61" s="70"/>
    </row>
    <row r="62" spans="1:21" x14ac:dyDescent="0.25">
      <c r="A62" s="70"/>
      <c r="B62" s="73" t="s">
        <v>21</v>
      </c>
      <c r="C62" s="107" t="s">
        <v>82</v>
      </c>
      <c r="D62" s="122">
        <v>7.9</v>
      </c>
      <c r="E62" s="122">
        <v>8</v>
      </c>
      <c r="F62" s="60">
        <f t="shared" si="10"/>
        <v>-1.2499999999999956E-2</v>
      </c>
      <c r="G62" s="143">
        <v>15889685</v>
      </c>
      <c r="H62" s="134">
        <v>7.65</v>
      </c>
      <c r="I62" s="60">
        <f t="shared" si="9"/>
        <v>3.2679738562091609E-2</v>
      </c>
      <c r="J62" s="61">
        <v>7.05</v>
      </c>
      <c r="K62" s="171">
        <v>8.9499999999999993</v>
      </c>
      <c r="L62" s="171">
        <v>7</v>
      </c>
      <c r="M62" s="60">
        <f t="shared" si="11"/>
        <v>0.12056737588652489</v>
      </c>
      <c r="N62" s="62" t="s">
        <v>20</v>
      </c>
      <c r="O62" s="62"/>
      <c r="P62" s="63"/>
      <c r="Q62" s="64"/>
      <c r="R62" s="65"/>
      <c r="S62" s="70"/>
      <c r="T62" s="70"/>
      <c r="U62" s="70"/>
    </row>
    <row r="63" spans="1:21" x14ac:dyDescent="0.25">
      <c r="A63" s="70"/>
      <c r="B63" s="73" t="s">
        <v>21</v>
      </c>
      <c r="C63" s="27" t="s">
        <v>83</v>
      </c>
      <c r="D63" s="90">
        <v>45.95</v>
      </c>
      <c r="E63" s="131">
        <v>46.15</v>
      </c>
      <c r="F63" s="56">
        <f t="shared" si="10"/>
        <v>-4.3336944745394623E-3</v>
      </c>
      <c r="G63" s="142">
        <v>20935239</v>
      </c>
      <c r="H63" s="137">
        <v>46.75</v>
      </c>
      <c r="I63" s="56">
        <f t="shared" si="9"/>
        <v>-1.7112299465240621E-2</v>
      </c>
      <c r="J63" s="57">
        <v>41.65</v>
      </c>
      <c r="K63" s="170">
        <v>50.9</v>
      </c>
      <c r="L63" s="170">
        <v>41.65</v>
      </c>
      <c r="M63" s="56">
        <f t="shared" si="11"/>
        <v>0.10324129651860758</v>
      </c>
      <c r="N63" s="30" t="s">
        <v>20</v>
      </c>
      <c r="P63" s="58"/>
      <c r="R63" s="59"/>
      <c r="S63" s="70"/>
      <c r="T63" s="70"/>
      <c r="U63" s="70"/>
    </row>
    <row r="64" spans="1:21" x14ac:dyDescent="0.25">
      <c r="A64" s="70"/>
      <c r="B64" s="73" t="s">
        <v>21</v>
      </c>
      <c r="C64" s="107" t="s">
        <v>84</v>
      </c>
      <c r="D64" s="122">
        <v>1.51</v>
      </c>
      <c r="E64" s="122">
        <v>1.51</v>
      </c>
      <c r="F64" s="60">
        <f t="shared" si="10"/>
        <v>0</v>
      </c>
      <c r="G64" s="143">
        <v>0</v>
      </c>
      <c r="H64" s="134">
        <v>1.51</v>
      </c>
      <c r="I64" s="60">
        <f t="shared" si="9"/>
        <v>0</v>
      </c>
      <c r="J64" s="61">
        <v>1.51</v>
      </c>
      <c r="K64" s="171">
        <v>1.51</v>
      </c>
      <c r="L64" s="171">
        <v>1.51</v>
      </c>
      <c r="M64" s="60">
        <f t="shared" si="11"/>
        <v>0</v>
      </c>
      <c r="N64" s="62" t="s">
        <v>20</v>
      </c>
      <c r="O64" s="62"/>
      <c r="P64" s="63"/>
      <c r="Q64" s="64"/>
      <c r="R64" s="65"/>
      <c r="S64" s="70"/>
      <c r="T64" s="70"/>
      <c r="U64" s="70"/>
    </row>
    <row r="65" spans="1:21" x14ac:dyDescent="0.25">
      <c r="A65" s="70"/>
      <c r="B65" s="73" t="s">
        <v>21</v>
      </c>
      <c r="C65" s="27" t="s">
        <v>85</v>
      </c>
      <c r="D65" s="90">
        <v>26.2</v>
      </c>
      <c r="E65" s="131">
        <v>26.1</v>
      </c>
      <c r="F65" s="56">
        <f t="shared" si="10"/>
        <v>3.8314176245208831E-3</v>
      </c>
      <c r="G65" s="142">
        <v>51965866</v>
      </c>
      <c r="H65" s="137">
        <v>26.3</v>
      </c>
      <c r="I65" s="56">
        <f t="shared" si="9"/>
        <v>-3.8022813688213253E-3</v>
      </c>
      <c r="J65" s="57">
        <v>20.399999999999999</v>
      </c>
      <c r="K65" s="170">
        <v>27.95</v>
      </c>
      <c r="L65" s="170">
        <v>20.399999999999999</v>
      </c>
      <c r="M65" s="56">
        <f t="shared" si="11"/>
        <v>0.28431372549019618</v>
      </c>
      <c r="N65" s="30" t="s">
        <v>20</v>
      </c>
      <c r="P65" s="58"/>
      <c r="R65" s="59"/>
      <c r="S65" s="70"/>
      <c r="T65" s="70"/>
      <c r="U65" s="70"/>
    </row>
    <row r="66" spans="1:21" x14ac:dyDescent="0.25">
      <c r="A66" s="70"/>
      <c r="B66" s="73" t="s">
        <v>21</v>
      </c>
      <c r="C66" s="107" t="s">
        <v>86</v>
      </c>
      <c r="D66" s="122">
        <v>103</v>
      </c>
      <c r="E66" s="122">
        <v>103</v>
      </c>
      <c r="F66" s="60">
        <f t="shared" si="10"/>
        <v>0</v>
      </c>
      <c r="G66" s="143">
        <v>24040072</v>
      </c>
      <c r="H66" s="134">
        <v>100.05</v>
      </c>
      <c r="I66" s="60">
        <f t="shared" si="9"/>
        <v>2.9485257371314466E-2</v>
      </c>
      <c r="J66" s="61">
        <v>61.8</v>
      </c>
      <c r="K66" s="171">
        <v>111.15</v>
      </c>
      <c r="L66" s="171">
        <v>61.8</v>
      </c>
      <c r="M66" s="60">
        <f t="shared" si="11"/>
        <v>0.66666666666666674</v>
      </c>
      <c r="N66" s="62" t="s">
        <v>20</v>
      </c>
      <c r="O66" s="62"/>
      <c r="P66" s="63"/>
      <c r="Q66" s="64"/>
      <c r="R66" s="65"/>
      <c r="S66" s="70"/>
      <c r="T66" s="70"/>
      <c r="U66" s="70"/>
    </row>
    <row r="67" spans="1:21" x14ac:dyDescent="0.25">
      <c r="A67" s="70"/>
      <c r="B67" s="73" t="s">
        <v>87</v>
      </c>
      <c r="C67" s="27" t="s">
        <v>88</v>
      </c>
      <c r="D67" s="90">
        <v>0.2</v>
      </c>
      <c r="E67" s="131">
        <v>0.2</v>
      </c>
      <c r="F67" s="56">
        <f t="shared" si="10"/>
        <v>0</v>
      </c>
      <c r="G67" s="142">
        <v>0</v>
      </c>
      <c r="H67" s="137">
        <v>0.2</v>
      </c>
      <c r="I67" s="56">
        <f t="shared" si="9"/>
        <v>0</v>
      </c>
      <c r="J67" s="57">
        <v>0.2</v>
      </c>
      <c r="K67" s="170">
        <v>0.2</v>
      </c>
      <c r="L67" s="170">
        <v>0.2</v>
      </c>
      <c r="M67" s="56">
        <f t="shared" si="11"/>
        <v>0</v>
      </c>
      <c r="N67" s="30" t="s">
        <v>20</v>
      </c>
      <c r="P67" s="58"/>
      <c r="R67" s="59"/>
      <c r="S67" s="70"/>
      <c r="T67" s="70"/>
      <c r="U67" s="70"/>
    </row>
    <row r="68" spans="1:21" x14ac:dyDescent="0.25">
      <c r="A68" s="70"/>
      <c r="B68" s="73" t="s">
        <v>21</v>
      </c>
      <c r="C68" s="107" t="s">
        <v>89</v>
      </c>
      <c r="D68" s="122">
        <v>4.1900000000000004</v>
      </c>
      <c r="E68" s="122">
        <v>4.18</v>
      </c>
      <c r="F68" s="60">
        <f t="shared" si="10"/>
        <v>2.3923444976077235E-3</v>
      </c>
      <c r="G68" s="143">
        <v>5005561</v>
      </c>
      <c r="H68" s="134">
        <v>4.0999999999999996</v>
      </c>
      <c r="I68" s="60">
        <f t="shared" si="9"/>
        <v>2.1951219512195363E-2</v>
      </c>
      <c r="J68" s="61">
        <v>3.79</v>
      </c>
      <c r="K68" s="171">
        <v>4.7300000000000004</v>
      </c>
      <c r="L68" s="171">
        <v>3.79</v>
      </c>
      <c r="M68" s="60">
        <f t="shared" si="11"/>
        <v>0.10554089709762549</v>
      </c>
      <c r="N68" s="62" t="s">
        <v>20</v>
      </c>
      <c r="O68" s="62"/>
      <c r="P68" s="63"/>
      <c r="Q68" s="64"/>
      <c r="R68" s="65"/>
      <c r="S68" s="70"/>
      <c r="T68" s="70"/>
      <c r="U68" s="70"/>
    </row>
    <row r="69" spans="1:21" x14ac:dyDescent="0.25">
      <c r="A69" s="70"/>
      <c r="B69" s="73" t="s">
        <v>21</v>
      </c>
      <c r="C69" s="27" t="s">
        <v>90</v>
      </c>
      <c r="D69" s="90">
        <v>5.41</v>
      </c>
      <c r="E69" s="131">
        <v>5.42</v>
      </c>
      <c r="F69" s="56">
        <f t="shared" si="10"/>
        <v>-1.8450184501844769E-3</v>
      </c>
      <c r="G69" s="142">
        <v>1978972</v>
      </c>
      <c r="H69" s="137">
        <v>6.01</v>
      </c>
      <c r="I69" s="56">
        <f t="shared" si="9"/>
        <v>-9.9833610648918381E-2</v>
      </c>
      <c r="J69" s="57">
        <v>5.96</v>
      </c>
      <c r="K69" s="170">
        <v>6.8</v>
      </c>
      <c r="L69" s="170">
        <v>5.4</v>
      </c>
      <c r="M69" s="56">
        <f t="shared" si="11"/>
        <v>-9.2281879194630823E-2</v>
      </c>
      <c r="N69" s="30" t="s">
        <v>20</v>
      </c>
      <c r="P69" s="58"/>
      <c r="R69" s="59"/>
      <c r="S69" s="70"/>
      <c r="T69" s="70"/>
      <c r="U69" s="70"/>
    </row>
    <row r="70" spans="1:21" x14ac:dyDescent="0.25">
      <c r="A70" s="70"/>
      <c r="B70" s="73" t="s">
        <v>21</v>
      </c>
      <c r="C70" s="107" t="s">
        <v>203</v>
      </c>
      <c r="D70" s="122">
        <v>4.6500000000000004</v>
      </c>
      <c r="E70" s="122">
        <v>4.6500000000000004</v>
      </c>
      <c r="F70" s="60">
        <f t="shared" si="10"/>
        <v>0</v>
      </c>
      <c r="G70" s="143">
        <v>100005</v>
      </c>
      <c r="H70" s="134">
        <v>4.6500000000000004</v>
      </c>
      <c r="I70" s="60">
        <f t="shared" si="9"/>
        <v>0</v>
      </c>
      <c r="J70" s="61">
        <v>5.5</v>
      </c>
      <c r="K70" s="171">
        <v>5.5</v>
      </c>
      <c r="L70" s="171">
        <v>4.3</v>
      </c>
      <c r="M70" s="60">
        <f t="shared" si="11"/>
        <v>-0.15454545454545443</v>
      </c>
      <c r="N70" s="62" t="s">
        <v>20</v>
      </c>
      <c r="O70" s="62"/>
      <c r="P70" s="63"/>
      <c r="Q70" s="64"/>
      <c r="R70" s="65"/>
      <c r="S70" s="70"/>
      <c r="T70" s="70"/>
      <c r="U70" s="70"/>
    </row>
    <row r="71" spans="1:21" x14ac:dyDescent="0.25">
      <c r="A71" s="70"/>
      <c r="B71" s="73" t="s">
        <v>21</v>
      </c>
      <c r="C71" s="27" t="s">
        <v>91</v>
      </c>
      <c r="D71" s="90">
        <v>0.2</v>
      </c>
      <c r="E71" s="131">
        <v>0.2</v>
      </c>
      <c r="F71" s="56">
        <f t="shared" si="10"/>
        <v>0</v>
      </c>
      <c r="G71" s="142">
        <v>0</v>
      </c>
      <c r="H71" s="137">
        <v>0.2</v>
      </c>
      <c r="I71" s="56">
        <f t="shared" si="9"/>
        <v>0</v>
      </c>
      <c r="J71" s="57">
        <v>0.2</v>
      </c>
      <c r="K71" s="170">
        <v>0.2</v>
      </c>
      <c r="L71" s="170">
        <v>0.2</v>
      </c>
      <c r="M71" s="56">
        <f t="shared" si="11"/>
        <v>0</v>
      </c>
      <c r="N71" s="30" t="s">
        <v>20</v>
      </c>
      <c r="P71" s="58"/>
      <c r="R71" s="59"/>
      <c r="S71" s="70"/>
      <c r="T71" s="70"/>
      <c r="U71" s="70"/>
    </row>
    <row r="72" spans="1:21" x14ac:dyDescent="0.25">
      <c r="A72" s="70"/>
      <c r="B72" s="73" t="s">
        <v>21</v>
      </c>
      <c r="C72" s="107" t="s">
        <v>92</v>
      </c>
      <c r="D72" s="122">
        <v>1.1499999999999999</v>
      </c>
      <c r="E72" s="122">
        <v>1.1299999999999999</v>
      </c>
      <c r="F72" s="60">
        <f t="shared" si="10"/>
        <v>1.7699115044247815E-2</v>
      </c>
      <c r="G72" s="143">
        <v>1629541</v>
      </c>
      <c r="H72" s="134">
        <v>1.3</v>
      </c>
      <c r="I72" s="60">
        <f t="shared" si="9"/>
        <v>-0.11538461538461553</v>
      </c>
      <c r="J72" s="61">
        <v>1.33</v>
      </c>
      <c r="K72" s="171">
        <v>1.65</v>
      </c>
      <c r="L72" s="171">
        <v>1.1299999999999999</v>
      </c>
      <c r="M72" s="60">
        <f t="shared" si="11"/>
        <v>-0.13533834586466176</v>
      </c>
      <c r="N72" s="62" t="s">
        <v>20</v>
      </c>
      <c r="O72" s="62"/>
      <c r="P72" s="63"/>
      <c r="Q72" s="64"/>
      <c r="R72" s="65"/>
      <c r="S72" s="70"/>
      <c r="T72" s="70"/>
      <c r="U72" s="70"/>
    </row>
    <row r="73" spans="1:21" x14ac:dyDescent="0.25">
      <c r="A73" s="70"/>
      <c r="B73" s="73" t="s">
        <v>21</v>
      </c>
      <c r="C73" s="27" t="s">
        <v>93</v>
      </c>
      <c r="D73" s="90">
        <v>4.4000000000000004</v>
      </c>
      <c r="E73" s="131">
        <v>4.62</v>
      </c>
      <c r="F73" s="56">
        <f t="shared" si="10"/>
        <v>-4.7619047619047561E-2</v>
      </c>
      <c r="G73" s="142">
        <v>5431776</v>
      </c>
      <c r="H73" s="137">
        <v>4.75</v>
      </c>
      <c r="I73" s="56">
        <f t="shared" si="9"/>
        <v>-7.3684210526315685E-2</v>
      </c>
      <c r="J73" s="57">
        <v>4.34</v>
      </c>
      <c r="K73" s="170">
        <v>5.26</v>
      </c>
      <c r="L73" s="170">
        <v>4.34</v>
      </c>
      <c r="M73" s="56">
        <f t="shared" si="11"/>
        <v>1.3824884792626779E-2</v>
      </c>
      <c r="N73" s="30" t="s">
        <v>20</v>
      </c>
      <c r="P73" s="58"/>
      <c r="R73" s="59"/>
      <c r="S73" s="70"/>
      <c r="T73" s="70"/>
      <c r="U73" s="70"/>
    </row>
    <row r="74" spans="1:21" x14ac:dyDescent="0.25">
      <c r="A74" s="70"/>
      <c r="B74" s="73"/>
      <c r="C74" s="107" t="s">
        <v>94</v>
      </c>
      <c r="D74" s="122">
        <v>3.32</v>
      </c>
      <c r="E74" s="122">
        <v>3.55</v>
      </c>
      <c r="F74" s="60">
        <f t="shared" si="10"/>
        <v>-6.4788732394366222E-2</v>
      </c>
      <c r="G74" s="143">
        <v>3458729</v>
      </c>
      <c r="H74" s="134">
        <v>2.95</v>
      </c>
      <c r="I74" s="60">
        <f t="shared" si="9"/>
        <v>0.12542372881355912</v>
      </c>
      <c r="J74" s="61">
        <v>2.5</v>
      </c>
      <c r="K74" s="171">
        <v>3.7</v>
      </c>
      <c r="L74" s="171">
        <v>2.5</v>
      </c>
      <c r="M74" s="60">
        <f t="shared" si="11"/>
        <v>0.32799999999999985</v>
      </c>
      <c r="N74" s="62" t="s">
        <v>20</v>
      </c>
      <c r="O74" s="62"/>
      <c r="P74" s="63"/>
      <c r="Q74" s="64"/>
      <c r="R74" s="65"/>
      <c r="S74" s="70"/>
      <c r="T74" s="70"/>
      <c r="U74" s="70"/>
    </row>
    <row r="75" spans="1:21" x14ac:dyDescent="0.25">
      <c r="A75" s="70"/>
      <c r="B75" s="73"/>
      <c r="C75" s="27" t="s">
        <v>95</v>
      </c>
      <c r="D75" s="90">
        <v>2.19</v>
      </c>
      <c r="E75" s="131">
        <v>2.0499999999999998</v>
      </c>
      <c r="F75" s="56">
        <f t="shared" si="10"/>
        <v>6.8292682926829329E-2</v>
      </c>
      <c r="G75" s="142">
        <v>8573662</v>
      </c>
      <c r="H75" s="137">
        <v>2.25</v>
      </c>
      <c r="I75" s="56">
        <f t="shared" si="9"/>
        <v>-2.6666666666666727E-2</v>
      </c>
      <c r="J75" s="57">
        <v>2.4500000000000002</v>
      </c>
      <c r="K75" s="170">
        <v>2.75</v>
      </c>
      <c r="L75" s="170">
        <v>2.0299999999999998</v>
      </c>
      <c r="M75" s="56">
        <f>D75/J75-1</f>
        <v>-0.10612244897959189</v>
      </c>
      <c r="N75" s="30" t="s">
        <v>20</v>
      </c>
      <c r="P75" s="58"/>
      <c r="R75" s="59"/>
      <c r="S75" s="70"/>
      <c r="T75" s="70"/>
      <c r="U75" s="70"/>
    </row>
    <row r="76" spans="1:21" x14ac:dyDescent="0.25">
      <c r="A76" s="70"/>
      <c r="B76" s="73"/>
      <c r="C76" s="107" t="s">
        <v>96</v>
      </c>
      <c r="D76" s="122">
        <v>1.46</v>
      </c>
      <c r="E76" s="122">
        <v>1.5</v>
      </c>
      <c r="F76" s="60">
        <f t="shared" si="10"/>
        <v>-2.6666666666666727E-2</v>
      </c>
      <c r="G76" s="143">
        <v>5454690</v>
      </c>
      <c r="H76" s="134">
        <v>1.65</v>
      </c>
      <c r="I76" s="60">
        <f t="shared" si="9"/>
        <v>-0.11515151515151512</v>
      </c>
      <c r="J76" s="61">
        <v>1.78</v>
      </c>
      <c r="K76" s="171">
        <v>1.99</v>
      </c>
      <c r="L76" s="171">
        <v>1.46</v>
      </c>
      <c r="M76" s="60">
        <f t="shared" si="11"/>
        <v>-0.1797752808988764</v>
      </c>
      <c r="N76" s="62" t="s">
        <v>20</v>
      </c>
      <c r="O76" s="62"/>
      <c r="P76" s="63"/>
      <c r="Q76" s="64"/>
      <c r="R76" s="65"/>
      <c r="S76" s="70"/>
      <c r="T76" s="70"/>
      <c r="U76" s="70"/>
    </row>
    <row r="77" spans="1:21" x14ac:dyDescent="0.25">
      <c r="A77" s="70"/>
      <c r="B77" s="73"/>
      <c r="C77" s="27" t="s">
        <v>231</v>
      </c>
      <c r="D77" s="90">
        <v>16</v>
      </c>
      <c r="E77" s="131">
        <v>16</v>
      </c>
      <c r="F77" s="56">
        <f>D77/E77-1</f>
        <v>0</v>
      </c>
      <c r="G77" s="142">
        <v>3755295</v>
      </c>
      <c r="H77" s="137">
        <v>15.8</v>
      </c>
      <c r="I77" s="56">
        <f t="shared" si="9"/>
        <v>1.2658227848101111E-2</v>
      </c>
      <c r="J77" s="57">
        <v>13.7</v>
      </c>
      <c r="K77" s="170">
        <v>18.399999999999999</v>
      </c>
      <c r="L77" s="170">
        <v>13.7</v>
      </c>
      <c r="M77" s="56">
        <f t="shared" si="11"/>
        <v>0.16788321167883224</v>
      </c>
      <c r="N77" s="30" t="s">
        <v>20</v>
      </c>
      <c r="P77" s="58"/>
      <c r="S77" s="70"/>
      <c r="T77" s="70"/>
      <c r="U77" s="70"/>
    </row>
    <row r="78" spans="1:21" x14ac:dyDescent="0.25">
      <c r="A78" s="70"/>
      <c r="B78" s="73"/>
      <c r="C78" s="107" t="s">
        <v>97</v>
      </c>
      <c r="D78" s="122">
        <v>4.3</v>
      </c>
      <c r="E78" s="122">
        <v>4.4000000000000004</v>
      </c>
      <c r="F78" s="60">
        <f t="shared" si="10"/>
        <v>-2.2727272727272818E-2</v>
      </c>
      <c r="G78" s="143">
        <v>14162295</v>
      </c>
      <c r="H78" s="134">
        <v>4.54</v>
      </c>
      <c r="I78" s="60">
        <f t="shared" si="9"/>
        <v>-5.2863436123348095E-2</v>
      </c>
      <c r="J78" s="61">
        <v>3.1</v>
      </c>
      <c r="K78" s="171">
        <v>5.75</v>
      </c>
      <c r="L78" s="171">
        <v>3.1</v>
      </c>
      <c r="M78" s="60">
        <f t="shared" si="11"/>
        <v>0.38709677419354827</v>
      </c>
      <c r="N78" s="62" t="s">
        <v>20</v>
      </c>
      <c r="O78" s="62"/>
      <c r="P78" s="63"/>
      <c r="Q78" s="64"/>
      <c r="R78" s="65"/>
      <c r="S78" s="70"/>
      <c r="T78" s="70"/>
      <c r="U78" s="70"/>
    </row>
    <row r="79" spans="1:21" x14ac:dyDescent="0.25">
      <c r="A79" s="70"/>
      <c r="B79" s="73"/>
      <c r="C79" s="27" t="s">
        <v>98</v>
      </c>
      <c r="D79" s="90">
        <v>31.9</v>
      </c>
      <c r="E79" s="131">
        <v>31.9</v>
      </c>
      <c r="F79" s="56">
        <f t="shared" si="10"/>
        <v>0</v>
      </c>
      <c r="G79" s="142">
        <v>919264</v>
      </c>
      <c r="H79" s="137">
        <v>33.700000000000003</v>
      </c>
      <c r="I79" s="56">
        <f t="shared" si="9"/>
        <v>-5.3412462908011937E-2</v>
      </c>
      <c r="J79" s="57">
        <v>26.8</v>
      </c>
      <c r="K79" s="170">
        <v>36</v>
      </c>
      <c r="L79" s="170">
        <v>26.8</v>
      </c>
      <c r="M79" s="56">
        <f t="shared" si="11"/>
        <v>0.19029850746268639</v>
      </c>
      <c r="N79" s="30" t="s">
        <v>20</v>
      </c>
      <c r="P79" s="58">
        <v>1.5</v>
      </c>
      <c r="Q79" s="32">
        <v>46127</v>
      </c>
      <c r="R79" s="59">
        <v>46156</v>
      </c>
      <c r="S79" s="70"/>
      <c r="T79" s="70"/>
      <c r="U79" s="70"/>
    </row>
    <row r="80" spans="1:21" x14ac:dyDescent="0.25">
      <c r="A80" s="70"/>
      <c r="B80" s="73"/>
      <c r="C80" s="107" t="s">
        <v>99</v>
      </c>
      <c r="D80" s="122">
        <v>1.54</v>
      </c>
      <c r="E80" s="122">
        <v>1.42</v>
      </c>
      <c r="F80" s="60">
        <f t="shared" ref="F80:F100" si="12">D80/E80-1</f>
        <v>8.4507042253521236E-2</v>
      </c>
      <c r="G80" s="143">
        <v>367202</v>
      </c>
      <c r="H80" s="134">
        <v>1.53</v>
      </c>
      <c r="I80" s="60">
        <f t="shared" ref="I80:I100" si="13">D80/H80-1</f>
        <v>6.5359477124182774E-3</v>
      </c>
      <c r="J80" s="61">
        <v>1.58</v>
      </c>
      <c r="K80" s="171">
        <v>1.91</v>
      </c>
      <c r="L80" s="171">
        <v>1.42</v>
      </c>
      <c r="M80" s="60">
        <f t="shared" ref="M80:M100" si="14">D80/J80-1</f>
        <v>-2.5316455696202556E-2</v>
      </c>
      <c r="N80" s="62" t="s">
        <v>20</v>
      </c>
      <c r="O80" s="62"/>
      <c r="P80" s="63"/>
      <c r="Q80" s="64"/>
      <c r="R80" s="65"/>
      <c r="S80" s="70"/>
      <c r="T80" s="70"/>
      <c r="U80" s="70"/>
    </row>
    <row r="81" spans="1:21" x14ac:dyDescent="0.25">
      <c r="A81" s="70"/>
      <c r="B81" s="73"/>
      <c r="C81" s="27" t="s">
        <v>100</v>
      </c>
      <c r="D81" s="90">
        <v>1.06</v>
      </c>
      <c r="E81" s="131">
        <v>1.06</v>
      </c>
      <c r="F81" s="56">
        <f t="shared" si="12"/>
        <v>0</v>
      </c>
      <c r="G81" s="142">
        <v>4543198</v>
      </c>
      <c r="H81" s="137">
        <v>1.1100000000000001</v>
      </c>
      <c r="I81" s="56">
        <f t="shared" si="13"/>
        <v>-4.5045045045045029E-2</v>
      </c>
      <c r="J81" s="57">
        <v>1.08</v>
      </c>
      <c r="K81" s="170">
        <v>1.34</v>
      </c>
      <c r="L81" s="170">
        <v>1.06</v>
      </c>
      <c r="M81" s="56">
        <f t="shared" si="14"/>
        <v>-1.851851851851849E-2</v>
      </c>
      <c r="N81" s="30" t="s">
        <v>20</v>
      </c>
      <c r="P81" s="58"/>
      <c r="R81" s="59"/>
      <c r="S81" s="70"/>
      <c r="T81" s="70"/>
      <c r="U81" s="70"/>
    </row>
    <row r="82" spans="1:21" x14ac:dyDescent="0.25">
      <c r="A82" s="70"/>
      <c r="B82" s="73"/>
      <c r="C82" s="107" t="s">
        <v>101</v>
      </c>
      <c r="D82" s="122">
        <v>2.14</v>
      </c>
      <c r="E82" s="122">
        <v>1.97</v>
      </c>
      <c r="F82" s="60">
        <f t="shared" si="12"/>
        <v>8.629441624365497E-2</v>
      </c>
      <c r="G82" s="143">
        <v>8294465</v>
      </c>
      <c r="H82" s="134">
        <v>2.1800000000000002</v>
      </c>
      <c r="I82" s="60">
        <f t="shared" si="13"/>
        <v>-1.834862385321101E-2</v>
      </c>
      <c r="J82" s="61">
        <v>3.82</v>
      </c>
      <c r="K82" s="171">
        <v>3.85</v>
      </c>
      <c r="L82" s="171">
        <v>1.88</v>
      </c>
      <c r="M82" s="60">
        <f t="shared" si="14"/>
        <v>-0.43979057591623028</v>
      </c>
      <c r="N82" s="62" t="s">
        <v>20</v>
      </c>
      <c r="O82" s="62"/>
      <c r="P82" s="63"/>
      <c r="Q82" s="64"/>
      <c r="R82" s="65"/>
      <c r="S82" s="70"/>
      <c r="T82" s="70"/>
      <c r="U82" s="70"/>
    </row>
    <row r="83" spans="1:21" x14ac:dyDescent="0.25">
      <c r="A83" s="70"/>
      <c r="B83" s="73"/>
      <c r="C83" s="27" t="s">
        <v>102</v>
      </c>
      <c r="D83" s="90">
        <v>0.48</v>
      </c>
      <c r="E83" s="131">
        <v>0.48</v>
      </c>
      <c r="F83" s="56">
        <f t="shared" si="12"/>
        <v>0</v>
      </c>
      <c r="G83" s="142">
        <v>0</v>
      </c>
      <c r="H83" s="137">
        <v>0.48</v>
      </c>
      <c r="I83" s="56">
        <f t="shared" si="13"/>
        <v>0</v>
      </c>
      <c r="J83" s="57">
        <v>0.48</v>
      </c>
      <c r="K83" s="170">
        <v>0.48</v>
      </c>
      <c r="L83" s="170">
        <v>0.48</v>
      </c>
      <c r="M83" s="56">
        <f t="shared" si="14"/>
        <v>0</v>
      </c>
      <c r="N83" s="30" t="s">
        <v>20</v>
      </c>
      <c r="P83" s="58"/>
      <c r="R83" s="59"/>
      <c r="S83" s="70"/>
      <c r="T83" s="70"/>
      <c r="U83" s="70"/>
    </row>
    <row r="84" spans="1:21" x14ac:dyDescent="0.25">
      <c r="A84" s="70"/>
      <c r="B84" s="73"/>
      <c r="C84" s="107" t="s">
        <v>103</v>
      </c>
      <c r="D84" s="122">
        <v>0.2</v>
      </c>
      <c r="E84" s="122">
        <v>0.2</v>
      </c>
      <c r="F84" s="60">
        <f t="shared" si="12"/>
        <v>0</v>
      </c>
      <c r="G84" s="143">
        <v>0</v>
      </c>
      <c r="H84" s="134">
        <v>0.2</v>
      </c>
      <c r="I84" s="60">
        <f t="shared" si="13"/>
        <v>0</v>
      </c>
      <c r="J84" s="61">
        <v>0.2</v>
      </c>
      <c r="K84" s="171">
        <v>0.2</v>
      </c>
      <c r="L84" s="171">
        <v>0.2</v>
      </c>
      <c r="M84" s="60">
        <f t="shared" si="14"/>
        <v>0</v>
      </c>
      <c r="N84" s="62" t="s">
        <v>20</v>
      </c>
      <c r="O84" s="62"/>
      <c r="P84" s="63"/>
      <c r="Q84" s="64"/>
      <c r="R84" s="65"/>
      <c r="S84" s="70"/>
      <c r="T84" s="70"/>
      <c r="U84" s="70"/>
    </row>
    <row r="85" spans="1:21" x14ac:dyDescent="0.25">
      <c r="A85" s="70"/>
      <c r="B85" s="73"/>
      <c r="C85" s="27" t="s">
        <v>104</v>
      </c>
      <c r="D85" s="90">
        <v>2.02</v>
      </c>
      <c r="E85" s="131">
        <v>2</v>
      </c>
      <c r="F85" s="56">
        <f t="shared" si="12"/>
        <v>1.0000000000000009E-2</v>
      </c>
      <c r="G85" s="142">
        <v>6659399</v>
      </c>
      <c r="H85" s="137">
        <v>2.02</v>
      </c>
      <c r="I85" s="56">
        <f t="shared" si="13"/>
        <v>0</v>
      </c>
      <c r="J85" s="57">
        <v>1.71</v>
      </c>
      <c r="K85" s="170">
        <v>2.58</v>
      </c>
      <c r="L85" s="170">
        <v>1.71</v>
      </c>
      <c r="M85" s="56">
        <f t="shared" si="14"/>
        <v>0.18128654970760238</v>
      </c>
      <c r="N85" s="30" t="s">
        <v>20</v>
      </c>
      <c r="P85" s="58"/>
      <c r="Q85" s="108"/>
      <c r="R85" s="59"/>
      <c r="S85" s="70"/>
      <c r="T85" s="70"/>
      <c r="U85" s="70"/>
    </row>
    <row r="86" spans="1:21" x14ac:dyDescent="0.25">
      <c r="A86" s="70"/>
      <c r="B86" s="73"/>
      <c r="C86" s="107" t="s">
        <v>105</v>
      </c>
      <c r="D86" s="122">
        <v>1.2</v>
      </c>
      <c r="E86" s="122">
        <v>1.22</v>
      </c>
      <c r="F86" s="60">
        <f t="shared" si="12"/>
        <v>-1.6393442622950838E-2</v>
      </c>
      <c r="G86" s="143">
        <v>4561881</v>
      </c>
      <c r="H86" s="134">
        <v>1.22</v>
      </c>
      <c r="I86" s="60">
        <f t="shared" si="13"/>
        <v>-1.6393442622950838E-2</v>
      </c>
      <c r="J86" s="61">
        <v>1.21</v>
      </c>
      <c r="K86" s="171">
        <v>1.59</v>
      </c>
      <c r="L86" s="171">
        <v>1.19</v>
      </c>
      <c r="M86" s="60">
        <f t="shared" si="14"/>
        <v>-8.2644628099173278E-3</v>
      </c>
      <c r="N86" s="62" t="s">
        <v>20</v>
      </c>
      <c r="O86" s="62"/>
      <c r="P86" s="63"/>
      <c r="Q86" s="64"/>
      <c r="R86" s="65"/>
      <c r="S86" s="70"/>
      <c r="T86" s="70"/>
      <c r="U86" s="70"/>
    </row>
    <row r="87" spans="1:21" x14ac:dyDescent="0.25">
      <c r="A87" s="70"/>
      <c r="B87" s="73"/>
      <c r="C87" s="27" t="s">
        <v>207</v>
      </c>
      <c r="D87" s="90">
        <v>3.19</v>
      </c>
      <c r="E87" s="131">
        <v>3</v>
      </c>
      <c r="F87" s="56">
        <f t="shared" si="12"/>
        <v>6.3333333333333242E-2</v>
      </c>
      <c r="G87" s="142">
        <v>1055721</v>
      </c>
      <c r="H87" s="137">
        <v>3.17</v>
      </c>
      <c r="I87" s="56">
        <f t="shared" si="13"/>
        <v>6.3091482649841879E-3</v>
      </c>
      <c r="J87" s="57">
        <v>3.25</v>
      </c>
      <c r="K87" s="170">
        <v>4</v>
      </c>
      <c r="L87" s="170">
        <v>3</v>
      </c>
      <c r="M87" s="56">
        <f t="shared" si="14"/>
        <v>-1.8461538461538529E-2</v>
      </c>
      <c r="N87" s="30" t="s">
        <v>26</v>
      </c>
      <c r="P87" s="58"/>
      <c r="R87" s="59"/>
      <c r="S87" s="70"/>
      <c r="T87" s="70"/>
      <c r="U87" s="70"/>
    </row>
    <row r="88" spans="1:21" x14ac:dyDescent="0.25">
      <c r="A88" s="70"/>
      <c r="B88" s="73"/>
      <c r="C88" s="107" t="s">
        <v>261</v>
      </c>
      <c r="D88" s="122">
        <v>1.23</v>
      </c>
      <c r="E88" s="122">
        <v>1.1200000000000001</v>
      </c>
      <c r="F88" s="60">
        <f t="shared" si="12"/>
        <v>9.8214285714285587E-2</v>
      </c>
      <c r="G88" s="143">
        <v>7816798</v>
      </c>
      <c r="H88" s="134">
        <v>1.27</v>
      </c>
      <c r="I88" s="60">
        <f t="shared" si="13"/>
        <v>-3.1496062992126039E-2</v>
      </c>
      <c r="J88" s="61">
        <v>0.2</v>
      </c>
      <c r="K88" s="171">
        <v>1.5</v>
      </c>
      <c r="L88" s="171">
        <v>0.2</v>
      </c>
      <c r="M88" s="60">
        <f t="shared" si="14"/>
        <v>5.1499999999999995</v>
      </c>
      <c r="N88" s="62" t="s">
        <v>20</v>
      </c>
      <c r="O88" s="62"/>
      <c r="P88" s="63"/>
      <c r="Q88" s="64"/>
      <c r="R88" s="65"/>
      <c r="S88" s="70"/>
      <c r="T88" s="70"/>
      <c r="U88" s="70"/>
    </row>
    <row r="89" spans="1:21" x14ac:dyDescent="0.25">
      <c r="A89" s="70"/>
      <c r="B89" s="73"/>
      <c r="C89" s="27" t="s">
        <v>263</v>
      </c>
      <c r="D89" s="90">
        <v>4.8</v>
      </c>
      <c r="E89" s="131">
        <v>4.8</v>
      </c>
      <c r="F89" s="56">
        <f t="shared" si="12"/>
        <v>0</v>
      </c>
      <c r="G89" s="142">
        <v>198565</v>
      </c>
      <c r="H89" s="137">
        <v>4.8</v>
      </c>
      <c r="I89" s="56">
        <f t="shared" si="13"/>
        <v>0</v>
      </c>
      <c r="J89" s="57">
        <v>3.45</v>
      </c>
      <c r="K89" s="170">
        <v>6.55</v>
      </c>
      <c r="L89" s="170">
        <v>3.4</v>
      </c>
      <c r="M89" s="169">
        <f>D89/J89-1</f>
        <v>0.39130434782608692</v>
      </c>
      <c r="N89" s="30" t="s">
        <v>20</v>
      </c>
      <c r="P89" s="58"/>
      <c r="R89" s="59"/>
      <c r="S89" s="70"/>
      <c r="T89" s="70"/>
      <c r="U89" s="70"/>
    </row>
    <row r="90" spans="1:21" x14ac:dyDescent="0.25">
      <c r="A90" s="70"/>
      <c r="B90" s="73" t="s">
        <v>106</v>
      </c>
      <c r="C90" s="107" t="s">
        <v>107</v>
      </c>
      <c r="D90" s="122">
        <v>8.9499999999999993</v>
      </c>
      <c r="E90" s="122">
        <v>9.9</v>
      </c>
      <c r="F90" s="60">
        <f t="shared" si="12"/>
        <v>-9.5959595959596022E-2</v>
      </c>
      <c r="G90" s="143">
        <v>580275</v>
      </c>
      <c r="H90" s="134">
        <v>9.9</v>
      </c>
      <c r="I90" s="60">
        <f t="shared" si="13"/>
        <v>-9.5959595959596022E-2</v>
      </c>
      <c r="J90" s="61">
        <v>6.4</v>
      </c>
      <c r="K90" s="171">
        <v>14.95</v>
      </c>
      <c r="L90" s="171">
        <v>6</v>
      </c>
      <c r="M90" s="60">
        <f t="shared" si="14"/>
        <v>0.39843749999999978</v>
      </c>
      <c r="N90" s="62" t="s">
        <v>108</v>
      </c>
      <c r="O90" s="62"/>
      <c r="P90" s="63"/>
      <c r="Q90" s="64"/>
      <c r="R90" s="65"/>
      <c r="S90" s="70"/>
      <c r="T90" s="70"/>
      <c r="U90" s="70"/>
    </row>
    <row r="91" spans="1:21" x14ac:dyDescent="0.25">
      <c r="A91" s="70"/>
      <c r="B91" s="73" t="s">
        <v>21</v>
      </c>
      <c r="C91" s="27" t="s">
        <v>109</v>
      </c>
      <c r="D91" s="90">
        <v>1.07</v>
      </c>
      <c r="E91" s="131">
        <v>1.07</v>
      </c>
      <c r="F91" s="56">
        <f t="shared" si="12"/>
        <v>0</v>
      </c>
      <c r="G91" s="142">
        <v>0</v>
      </c>
      <c r="H91" s="137">
        <v>1.07</v>
      </c>
      <c r="I91" s="56">
        <f t="shared" si="13"/>
        <v>0</v>
      </c>
      <c r="J91" s="57">
        <v>1.07</v>
      </c>
      <c r="K91" s="170">
        <v>1.07</v>
      </c>
      <c r="L91" s="170">
        <v>1.07</v>
      </c>
      <c r="M91" s="56">
        <f t="shared" si="14"/>
        <v>0</v>
      </c>
      <c r="N91" s="30" t="s">
        <v>40</v>
      </c>
      <c r="P91" s="58"/>
      <c r="R91" s="59"/>
      <c r="S91" s="70"/>
      <c r="T91" s="70"/>
      <c r="U91" s="70"/>
    </row>
    <row r="92" spans="1:21" x14ac:dyDescent="0.25">
      <c r="A92" s="70"/>
      <c r="B92" s="73"/>
      <c r="C92" s="107" t="s">
        <v>110</v>
      </c>
      <c r="D92" s="122">
        <v>19</v>
      </c>
      <c r="E92" s="122">
        <v>19</v>
      </c>
      <c r="F92" s="60">
        <f t="shared" si="12"/>
        <v>0</v>
      </c>
      <c r="G92" s="143">
        <v>23449</v>
      </c>
      <c r="H92" s="134">
        <v>19</v>
      </c>
      <c r="I92" s="60">
        <f t="shared" si="13"/>
        <v>0</v>
      </c>
      <c r="J92" s="61">
        <v>7</v>
      </c>
      <c r="K92" s="171">
        <v>19</v>
      </c>
      <c r="L92" s="171">
        <v>7</v>
      </c>
      <c r="M92" s="60">
        <f t="shared" si="14"/>
        <v>1.7142857142857144</v>
      </c>
      <c r="N92" s="62" t="s">
        <v>20</v>
      </c>
      <c r="O92" s="62"/>
      <c r="P92" s="63"/>
      <c r="Q92" s="64"/>
      <c r="R92" s="65"/>
      <c r="S92" s="70"/>
      <c r="T92" s="70"/>
      <c r="U92" s="70"/>
    </row>
    <row r="93" spans="1:21" x14ac:dyDescent="0.25">
      <c r="A93" s="70"/>
      <c r="B93" s="73" t="s">
        <v>111</v>
      </c>
      <c r="C93" s="27" t="s">
        <v>112</v>
      </c>
      <c r="D93" s="90">
        <v>13.8</v>
      </c>
      <c r="E93" s="131">
        <v>14</v>
      </c>
      <c r="F93" s="56">
        <f t="shared" si="12"/>
        <v>-1.4285714285714235E-2</v>
      </c>
      <c r="G93" s="142">
        <v>3470008</v>
      </c>
      <c r="H93" s="137">
        <v>14.6</v>
      </c>
      <c r="I93" s="56">
        <f t="shared" si="13"/>
        <v>-5.4794520547945091E-2</v>
      </c>
      <c r="J93" s="57">
        <v>14.4</v>
      </c>
      <c r="K93" s="170">
        <v>18.899999999999999</v>
      </c>
      <c r="L93" s="170">
        <v>13.6</v>
      </c>
      <c r="M93" s="56">
        <f>D93/J93-1</f>
        <v>-4.166666666666663E-2</v>
      </c>
      <c r="N93" s="30" t="s">
        <v>20</v>
      </c>
      <c r="P93" s="58"/>
      <c r="R93" s="59"/>
      <c r="S93" s="70"/>
      <c r="T93" s="70"/>
      <c r="U93" s="70"/>
    </row>
    <row r="94" spans="1:21" x14ac:dyDescent="0.25">
      <c r="A94" s="70"/>
      <c r="B94" s="73" t="s">
        <v>21</v>
      </c>
      <c r="C94" s="107" t="s">
        <v>113</v>
      </c>
      <c r="D94" s="122">
        <v>73</v>
      </c>
      <c r="E94" s="122">
        <v>73.5</v>
      </c>
      <c r="F94" s="60">
        <f t="shared" si="12"/>
        <v>-6.8027210884353817E-3</v>
      </c>
      <c r="G94" s="143">
        <v>3707943</v>
      </c>
      <c r="H94" s="134">
        <v>77</v>
      </c>
      <c r="I94" s="60">
        <f t="shared" si="13"/>
        <v>-5.1948051948051965E-2</v>
      </c>
      <c r="J94" s="61">
        <v>43</v>
      </c>
      <c r="K94" s="171">
        <v>81.900000000000006</v>
      </c>
      <c r="L94" s="171">
        <v>43</v>
      </c>
      <c r="M94" s="60">
        <f t="shared" si="14"/>
        <v>0.69767441860465107</v>
      </c>
      <c r="N94" s="62" t="s">
        <v>20</v>
      </c>
      <c r="O94" s="62"/>
      <c r="P94" s="63"/>
      <c r="Q94" s="64"/>
      <c r="R94" s="65"/>
      <c r="S94" s="70"/>
      <c r="T94" s="70"/>
      <c r="U94" s="70"/>
    </row>
    <row r="95" spans="1:21" x14ac:dyDescent="0.25">
      <c r="A95" s="70"/>
      <c r="B95" s="73" t="s">
        <v>21</v>
      </c>
      <c r="C95" s="27" t="s">
        <v>114</v>
      </c>
      <c r="D95" s="90">
        <v>6.01</v>
      </c>
      <c r="E95" s="131">
        <v>5.65</v>
      </c>
      <c r="F95" s="56">
        <f t="shared" si="12"/>
        <v>6.3716814159291868E-2</v>
      </c>
      <c r="G95" s="142">
        <v>3543140</v>
      </c>
      <c r="H95" s="137">
        <v>5.93</v>
      </c>
      <c r="I95" s="56">
        <f t="shared" si="13"/>
        <v>1.3490725126475533E-2</v>
      </c>
      <c r="J95" s="57">
        <v>1.9</v>
      </c>
      <c r="K95" s="170">
        <v>10.43</v>
      </c>
      <c r="L95" s="170">
        <v>1.9</v>
      </c>
      <c r="M95" s="56">
        <f t="shared" si="14"/>
        <v>2.1631578947368419</v>
      </c>
      <c r="N95" s="30" t="s">
        <v>31</v>
      </c>
      <c r="P95" s="58"/>
      <c r="R95" s="59"/>
      <c r="S95" s="70"/>
      <c r="T95" s="70"/>
      <c r="U95" s="70"/>
    </row>
    <row r="96" spans="1:21" x14ac:dyDescent="0.25">
      <c r="A96" s="70"/>
      <c r="B96" s="73" t="s">
        <v>21</v>
      </c>
      <c r="C96" s="107" t="s">
        <v>115</v>
      </c>
      <c r="D96" s="122">
        <v>552.20000000000005</v>
      </c>
      <c r="E96" s="122">
        <v>552.20000000000005</v>
      </c>
      <c r="F96" s="60">
        <f t="shared" si="12"/>
        <v>0</v>
      </c>
      <c r="G96" s="143">
        <v>0</v>
      </c>
      <c r="H96" s="134">
        <v>552.20000000000005</v>
      </c>
      <c r="I96" s="60">
        <f t="shared" si="13"/>
        <v>0</v>
      </c>
      <c r="J96" s="61">
        <v>552.20000000000005</v>
      </c>
      <c r="K96" s="171">
        <v>552.20000000000005</v>
      </c>
      <c r="L96" s="171">
        <v>552.20000000000005</v>
      </c>
      <c r="M96" s="60">
        <f t="shared" si="14"/>
        <v>0</v>
      </c>
      <c r="N96" s="62" t="s">
        <v>40</v>
      </c>
      <c r="O96" s="62"/>
      <c r="P96" s="63"/>
      <c r="Q96" s="64"/>
      <c r="R96" s="65"/>
      <c r="S96" s="70"/>
      <c r="T96" s="70"/>
      <c r="U96" s="70"/>
    </row>
    <row r="97" spans="1:33" x14ac:dyDescent="0.25">
      <c r="A97" s="70"/>
      <c r="B97" s="73" t="s">
        <v>21</v>
      </c>
      <c r="C97" s="27" t="s">
        <v>116</v>
      </c>
      <c r="D97" s="90">
        <v>1.6</v>
      </c>
      <c r="E97" s="131">
        <v>1.49</v>
      </c>
      <c r="F97" s="56">
        <f t="shared" si="12"/>
        <v>7.3825503355704702E-2</v>
      </c>
      <c r="G97" s="142">
        <v>2676866</v>
      </c>
      <c r="H97" s="137">
        <v>1.74</v>
      </c>
      <c r="I97" s="56">
        <f t="shared" si="13"/>
        <v>-8.045977011494243E-2</v>
      </c>
      <c r="J97" s="57">
        <v>1.86</v>
      </c>
      <c r="K97" s="170">
        <v>2.4</v>
      </c>
      <c r="L97" s="170">
        <v>1.49</v>
      </c>
      <c r="M97" s="56">
        <f t="shared" si="14"/>
        <v>-0.13978494623655913</v>
      </c>
      <c r="N97" s="30" t="s">
        <v>20</v>
      </c>
      <c r="P97" s="58"/>
      <c r="R97" s="59"/>
      <c r="S97" s="70"/>
      <c r="T97" s="70"/>
      <c r="U97" s="70"/>
    </row>
    <row r="98" spans="1:33" x14ac:dyDescent="0.25">
      <c r="A98" s="70"/>
      <c r="B98" s="73"/>
      <c r="C98" s="107" t="s">
        <v>117</v>
      </c>
      <c r="D98" s="122">
        <v>18.149999999999999</v>
      </c>
      <c r="E98" s="122">
        <v>18.100000000000001</v>
      </c>
      <c r="F98" s="60">
        <f t="shared" si="12"/>
        <v>2.7624309392264568E-3</v>
      </c>
      <c r="G98" s="143">
        <v>5778612</v>
      </c>
      <c r="H98" s="134">
        <v>18.350000000000001</v>
      </c>
      <c r="I98" s="60">
        <f t="shared" si="13"/>
        <v>-1.0899182561308063E-2</v>
      </c>
      <c r="J98" s="61">
        <v>18.7</v>
      </c>
      <c r="K98" s="171">
        <v>21</v>
      </c>
      <c r="L98" s="171">
        <v>17.95</v>
      </c>
      <c r="M98" s="60">
        <f t="shared" si="14"/>
        <v>-2.9411764705882359E-2</v>
      </c>
      <c r="N98" s="62" t="s">
        <v>20</v>
      </c>
      <c r="O98" s="62"/>
      <c r="P98" s="63"/>
      <c r="Q98" s="64"/>
      <c r="R98" s="65"/>
      <c r="S98" s="70"/>
      <c r="T98" s="70"/>
      <c r="U98" s="70"/>
    </row>
    <row r="99" spans="1:33" x14ac:dyDescent="0.25">
      <c r="A99" s="70"/>
      <c r="B99" s="73" t="s">
        <v>21</v>
      </c>
      <c r="C99" s="27" t="s">
        <v>228</v>
      </c>
      <c r="D99" s="90">
        <v>165</v>
      </c>
      <c r="E99" s="131">
        <v>165</v>
      </c>
      <c r="F99" s="56">
        <f t="shared" si="12"/>
        <v>0</v>
      </c>
      <c r="G99" s="142">
        <v>1493479</v>
      </c>
      <c r="H99" s="137">
        <v>173</v>
      </c>
      <c r="I99" s="56">
        <f t="shared" si="13"/>
        <v>-4.6242774566473965E-2</v>
      </c>
      <c r="J99" s="57">
        <v>70</v>
      </c>
      <c r="K99" s="170">
        <v>188</v>
      </c>
      <c r="L99" s="170">
        <v>70</v>
      </c>
      <c r="M99" s="56">
        <f t="shared" si="14"/>
        <v>1.3571428571428572</v>
      </c>
      <c r="N99" s="30" t="s">
        <v>20</v>
      </c>
      <c r="O99" s="183" t="s">
        <v>264</v>
      </c>
      <c r="P99" s="58">
        <v>2</v>
      </c>
      <c r="Q99" s="32">
        <v>46125</v>
      </c>
      <c r="R99" s="59">
        <v>46141</v>
      </c>
      <c r="S99" s="70"/>
      <c r="T99" s="70"/>
      <c r="U99" s="70"/>
    </row>
    <row r="100" spans="1:33" x14ac:dyDescent="0.25">
      <c r="A100" s="70"/>
      <c r="B100" s="73"/>
      <c r="C100" s="107" t="s">
        <v>236</v>
      </c>
      <c r="D100" s="122">
        <v>11.4</v>
      </c>
      <c r="E100" s="122">
        <v>11.45</v>
      </c>
      <c r="F100" s="60">
        <f t="shared" si="12"/>
        <v>-4.366812227074135E-3</v>
      </c>
      <c r="G100" s="143">
        <v>36030262</v>
      </c>
      <c r="H100" s="134">
        <v>11.9</v>
      </c>
      <c r="I100" s="60">
        <f t="shared" si="13"/>
        <v>-4.2016806722689037E-2</v>
      </c>
      <c r="J100" s="61">
        <v>11</v>
      </c>
      <c r="K100" s="171">
        <v>14.4</v>
      </c>
      <c r="L100" s="171">
        <v>11</v>
      </c>
      <c r="M100" s="60">
        <f t="shared" si="14"/>
        <v>3.6363636363636376E-2</v>
      </c>
      <c r="N100" s="62" t="s">
        <v>20</v>
      </c>
      <c r="O100" s="62"/>
      <c r="P100" s="63">
        <v>0.25</v>
      </c>
      <c r="Q100" s="64">
        <v>46147</v>
      </c>
      <c r="R100" s="65">
        <v>46167</v>
      </c>
      <c r="S100" s="70"/>
      <c r="T100" s="70"/>
      <c r="U100" s="70"/>
    </row>
    <row r="101" spans="1:33" x14ac:dyDescent="0.25">
      <c r="A101" s="70"/>
      <c r="B101" s="73"/>
      <c r="D101" s="90"/>
      <c r="E101" s="131"/>
      <c r="F101" s="56"/>
      <c r="G101" s="142"/>
      <c r="H101" s="137"/>
      <c r="I101" s="56"/>
      <c r="J101" s="69"/>
      <c r="K101" s="172"/>
      <c r="L101" s="170"/>
      <c r="M101" s="56"/>
      <c r="P101" s="58"/>
      <c r="R101" s="59"/>
      <c r="S101" s="70"/>
      <c r="T101" s="70"/>
      <c r="U101" s="70"/>
    </row>
    <row r="102" spans="1:33" x14ac:dyDescent="0.25">
      <c r="B102" s="71" t="s">
        <v>118</v>
      </c>
      <c r="C102" s="66"/>
      <c r="D102" s="91" t="s">
        <v>234</v>
      </c>
      <c r="E102" s="91" t="s">
        <v>234</v>
      </c>
      <c r="F102" s="66"/>
      <c r="G102" s="145"/>
      <c r="H102" s="135" t="s">
        <v>234</v>
      </c>
      <c r="I102" s="66"/>
      <c r="J102" s="51" t="s">
        <v>234</v>
      </c>
      <c r="K102" s="149"/>
      <c r="L102" s="149"/>
      <c r="M102" s="66"/>
      <c r="N102" s="66"/>
      <c r="O102" s="66"/>
      <c r="P102" s="66"/>
      <c r="Q102" s="66"/>
      <c r="R102" s="72"/>
    </row>
    <row r="103" spans="1:33" x14ac:dyDescent="0.25">
      <c r="B103" s="55" t="s">
        <v>119</v>
      </c>
      <c r="C103" s="27" t="s">
        <v>120</v>
      </c>
      <c r="D103" s="90">
        <v>5.79</v>
      </c>
      <c r="E103" s="131">
        <v>5.79</v>
      </c>
      <c r="F103" s="56">
        <f t="shared" ref="F103:F109" si="15">D103/E103-1</f>
        <v>0</v>
      </c>
      <c r="G103" s="142">
        <v>0</v>
      </c>
      <c r="H103" s="137">
        <v>5.79</v>
      </c>
      <c r="I103" s="56">
        <f t="shared" ref="I103:I109" si="16">D103/H103-1</f>
        <v>0</v>
      </c>
      <c r="J103" s="57">
        <v>5.79</v>
      </c>
      <c r="K103" s="170">
        <v>5.79</v>
      </c>
      <c r="L103" s="170">
        <v>5.79</v>
      </c>
      <c r="M103" s="56">
        <f>D103/J103-1</f>
        <v>0</v>
      </c>
      <c r="N103" s="30" t="s">
        <v>20</v>
      </c>
      <c r="P103" s="58"/>
      <c r="R103" s="59"/>
    </row>
    <row r="104" spans="1:33" x14ac:dyDescent="0.25">
      <c r="B104" s="55" t="s">
        <v>121</v>
      </c>
      <c r="C104" s="107" t="s">
        <v>122</v>
      </c>
      <c r="D104" s="122">
        <v>11.8</v>
      </c>
      <c r="E104" s="122">
        <v>11.8</v>
      </c>
      <c r="F104" s="60">
        <f t="shared" si="15"/>
        <v>0</v>
      </c>
      <c r="G104" s="143">
        <v>27950</v>
      </c>
      <c r="H104" s="134">
        <v>11.8</v>
      </c>
      <c r="I104" s="60">
        <f t="shared" si="16"/>
        <v>0</v>
      </c>
      <c r="J104" s="61">
        <v>5.15</v>
      </c>
      <c r="K104" s="171">
        <v>12.07</v>
      </c>
      <c r="L104" s="171">
        <v>5.15</v>
      </c>
      <c r="M104" s="60">
        <f t="shared" ref="M104:M109" si="17">D104/J104-1</f>
        <v>1.29126213592233</v>
      </c>
      <c r="N104" s="62" t="s">
        <v>20</v>
      </c>
      <c r="O104" s="62"/>
      <c r="P104" s="63"/>
      <c r="Q104" s="64"/>
      <c r="R104" s="65"/>
    </row>
    <row r="105" spans="1:33" x14ac:dyDescent="0.25">
      <c r="B105" s="55" t="s">
        <v>21</v>
      </c>
      <c r="C105" s="27" t="s">
        <v>123</v>
      </c>
      <c r="D105" s="90">
        <v>100</v>
      </c>
      <c r="E105" s="131">
        <v>100</v>
      </c>
      <c r="F105" s="56">
        <f t="shared" si="15"/>
        <v>0</v>
      </c>
      <c r="G105" s="142">
        <v>956691</v>
      </c>
      <c r="H105" s="137">
        <v>100</v>
      </c>
      <c r="I105" s="56">
        <f t="shared" si="16"/>
        <v>0</v>
      </c>
      <c r="J105" s="57">
        <v>50.1</v>
      </c>
      <c r="K105" s="170">
        <v>105.35</v>
      </c>
      <c r="L105" s="170">
        <v>50.1</v>
      </c>
      <c r="M105" s="56">
        <f t="shared" si="17"/>
        <v>0.99600798403193602</v>
      </c>
      <c r="N105" s="30" t="s">
        <v>52</v>
      </c>
      <c r="P105" s="58"/>
      <c r="R105" s="59"/>
    </row>
    <row r="106" spans="1:33" x14ac:dyDescent="0.25">
      <c r="B106" s="55" t="s">
        <v>21</v>
      </c>
      <c r="C106" s="107" t="s">
        <v>124</v>
      </c>
      <c r="D106" s="122">
        <v>35</v>
      </c>
      <c r="E106" s="122">
        <v>34.299999999999997</v>
      </c>
      <c r="F106" s="60">
        <f t="shared" si="15"/>
        <v>2.0408163265306145E-2</v>
      </c>
      <c r="G106" s="143">
        <v>916308</v>
      </c>
      <c r="H106" s="134">
        <v>38</v>
      </c>
      <c r="I106" s="60">
        <f t="shared" si="16"/>
        <v>-7.8947368421052655E-2</v>
      </c>
      <c r="J106" s="61">
        <v>19</v>
      </c>
      <c r="K106" s="171">
        <v>45</v>
      </c>
      <c r="L106" s="171">
        <v>19</v>
      </c>
      <c r="M106" s="60">
        <f t="shared" si="17"/>
        <v>0.84210526315789469</v>
      </c>
      <c r="N106" s="62" t="s">
        <v>20</v>
      </c>
      <c r="O106" s="62"/>
      <c r="P106" s="63"/>
      <c r="Q106" s="64"/>
      <c r="R106" s="65"/>
      <c r="T106" s="74"/>
      <c r="U106" s="75"/>
      <c r="V106" s="76"/>
      <c r="W106" s="77"/>
      <c r="X106" s="77"/>
      <c r="Y106" s="77"/>
      <c r="Z106" s="76"/>
      <c r="AA106" s="62"/>
      <c r="AB106" s="62"/>
      <c r="AC106" s="78"/>
      <c r="AD106" s="64"/>
      <c r="AE106" s="65"/>
    </row>
    <row r="107" spans="1:33" x14ac:dyDescent="0.25">
      <c r="B107" s="55" t="s">
        <v>21</v>
      </c>
      <c r="C107" s="27" t="s">
        <v>125</v>
      </c>
      <c r="D107" s="90">
        <v>10</v>
      </c>
      <c r="E107" s="131">
        <v>10</v>
      </c>
      <c r="F107" s="56">
        <f t="shared" si="15"/>
        <v>0</v>
      </c>
      <c r="G107" s="142">
        <v>1022727</v>
      </c>
      <c r="H107" s="137">
        <v>10.199999999999999</v>
      </c>
      <c r="I107" s="56">
        <f t="shared" si="16"/>
        <v>-1.9607843137254832E-2</v>
      </c>
      <c r="J107" s="57">
        <v>5.8</v>
      </c>
      <c r="K107" s="170">
        <v>14.7</v>
      </c>
      <c r="L107" s="170">
        <v>5.8</v>
      </c>
      <c r="M107" s="56">
        <f t="shared" si="17"/>
        <v>0.72413793103448287</v>
      </c>
      <c r="N107" s="30" t="s">
        <v>40</v>
      </c>
      <c r="P107" s="58"/>
      <c r="R107" s="59"/>
      <c r="S107" s="79"/>
      <c r="T107" s="79"/>
      <c r="U107" s="29"/>
      <c r="V107" s="80"/>
      <c r="W107" s="79"/>
      <c r="X107" s="29"/>
      <c r="Y107" s="28"/>
      <c r="Z107" s="28"/>
      <c r="AA107" s="28"/>
      <c r="AB107" s="29"/>
      <c r="AE107" s="81"/>
      <c r="AF107" s="32"/>
      <c r="AG107" s="59"/>
    </row>
    <row r="108" spans="1:33" x14ac:dyDescent="0.25">
      <c r="B108" s="55" t="s">
        <v>21</v>
      </c>
      <c r="C108" s="107" t="s">
        <v>126</v>
      </c>
      <c r="D108" s="122">
        <v>1.83</v>
      </c>
      <c r="E108" s="122">
        <v>1.83</v>
      </c>
      <c r="F108" s="60">
        <f t="shared" si="15"/>
        <v>0</v>
      </c>
      <c r="G108" s="143">
        <v>0</v>
      </c>
      <c r="H108" s="134">
        <v>1.83</v>
      </c>
      <c r="I108" s="60">
        <f t="shared" si="16"/>
        <v>0</v>
      </c>
      <c r="J108" s="61">
        <v>1.83</v>
      </c>
      <c r="K108" s="171">
        <v>1.83</v>
      </c>
      <c r="L108" s="171">
        <v>1.83</v>
      </c>
      <c r="M108" s="60">
        <f t="shared" si="17"/>
        <v>0</v>
      </c>
      <c r="N108" s="62" t="s">
        <v>20</v>
      </c>
      <c r="O108" s="62"/>
      <c r="P108" s="63"/>
      <c r="Q108" s="64"/>
      <c r="R108" s="65"/>
    </row>
    <row r="109" spans="1:33" x14ac:dyDescent="0.25">
      <c r="B109" s="55"/>
      <c r="C109" s="27" t="s">
        <v>237</v>
      </c>
      <c r="D109" s="90">
        <v>61.5</v>
      </c>
      <c r="E109" s="131">
        <v>61.5</v>
      </c>
      <c r="F109" s="56">
        <f t="shared" si="15"/>
        <v>0</v>
      </c>
      <c r="G109" s="142">
        <v>45222</v>
      </c>
      <c r="H109" s="137">
        <v>61.5</v>
      </c>
      <c r="I109" s="56">
        <f t="shared" si="16"/>
        <v>0</v>
      </c>
      <c r="J109" s="57">
        <v>65.2</v>
      </c>
      <c r="K109" s="170">
        <v>104</v>
      </c>
      <c r="L109" s="170">
        <v>61.5</v>
      </c>
      <c r="M109" s="56">
        <f t="shared" si="17"/>
        <v>-5.6748466257668717E-2</v>
      </c>
      <c r="N109" s="30" t="s">
        <v>20</v>
      </c>
      <c r="P109" s="58">
        <v>0.32</v>
      </c>
      <c r="Q109" s="32">
        <v>46136</v>
      </c>
      <c r="R109" s="59" t="s">
        <v>270</v>
      </c>
    </row>
    <row r="110" spans="1:33" x14ac:dyDescent="0.25">
      <c r="B110" s="55" t="s">
        <v>21</v>
      </c>
      <c r="C110" s="110" t="s">
        <v>21</v>
      </c>
      <c r="D110" s="111" t="s">
        <v>234</v>
      </c>
      <c r="E110" s="111" t="s">
        <v>234</v>
      </c>
      <c r="F110" s="92"/>
      <c r="G110" s="146"/>
      <c r="H110" s="138" t="s">
        <v>234</v>
      </c>
      <c r="I110" s="92"/>
      <c r="J110" s="92" t="s">
        <v>234</v>
      </c>
      <c r="K110" s="182"/>
      <c r="L110" s="173"/>
      <c r="M110" s="92"/>
      <c r="N110" s="112"/>
      <c r="O110" s="112"/>
      <c r="P110" s="93"/>
      <c r="Q110" s="113"/>
      <c r="R110" s="94"/>
    </row>
    <row r="111" spans="1:33" x14ac:dyDescent="0.25">
      <c r="B111" s="71" t="s">
        <v>127</v>
      </c>
      <c r="C111" s="66"/>
      <c r="D111" s="91" t="s">
        <v>234</v>
      </c>
      <c r="E111" s="130" t="s">
        <v>234</v>
      </c>
      <c r="F111" s="66"/>
      <c r="G111" s="145"/>
      <c r="H111" s="139" t="s">
        <v>234</v>
      </c>
      <c r="I111" s="66"/>
      <c r="J111" s="51" t="s">
        <v>234</v>
      </c>
      <c r="K111" s="149"/>
      <c r="L111" s="149"/>
      <c r="M111" s="66"/>
      <c r="N111" s="66"/>
      <c r="O111" s="66"/>
      <c r="P111" s="66"/>
      <c r="Q111" s="66"/>
      <c r="R111" s="72"/>
    </row>
    <row r="112" spans="1:33" x14ac:dyDescent="0.25">
      <c r="B112" s="55" t="s">
        <v>128</v>
      </c>
      <c r="C112" s="107" t="s">
        <v>206</v>
      </c>
      <c r="D112" s="122">
        <v>0.6</v>
      </c>
      <c r="E112" s="122">
        <v>0.6</v>
      </c>
      <c r="F112" s="60">
        <f t="shared" ref="F112:F121" si="18">D112/E112-1</f>
        <v>0</v>
      </c>
      <c r="G112" s="143">
        <v>0</v>
      </c>
      <c r="H112" s="134">
        <v>0.6</v>
      </c>
      <c r="I112" s="60">
        <f t="shared" ref="I112:I121" si="19">D112/H112-1</f>
        <v>0</v>
      </c>
      <c r="J112" s="61">
        <v>0.6</v>
      </c>
      <c r="K112" s="171">
        <v>0.6</v>
      </c>
      <c r="L112" s="171">
        <v>0.6</v>
      </c>
      <c r="M112" s="60">
        <f t="shared" ref="M112:M120" si="20">D112/J112-1</f>
        <v>0</v>
      </c>
      <c r="N112" s="62" t="s">
        <v>20</v>
      </c>
      <c r="O112" s="62"/>
      <c r="P112" s="63"/>
      <c r="Q112" s="64"/>
      <c r="R112" s="65"/>
    </row>
    <row r="113" spans="1:21" x14ac:dyDescent="0.25">
      <c r="A113" s="70"/>
      <c r="B113" s="55" t="s">
        <v>129</v>
      </c>
      <c r="C113" s="27" t="s">
        <v>130</v>
      </c>
      <c r="D113" s="90">
        <v>2.0499999999999998</v>
      </c>
      <c r="E113" s="131">
        <v>1.98</v>
      </c>
      <c r="F113" s="56">
        <f>D113/E113-1</f>
        <v>3.5353535353535248E-2</v>
      </c>
      <c r="G113" s="142">
        <v>3600720</v>
      </c>
      <c r="H113" s="137">
        <v>2.2999999999999998</v>
      </c>
      <c r="I113" s="56">
        <f t="shared" si="19"/>
        <v>-0.10869565217391308</v>
      </c>
      <c r="J113" s="57">
        <v>1.1299999999999999</v>
      </c>
      <c r="K113" s="170">
        <v>3.3</v>
      </c>
      <c r="L113" s="170">
        <v>1.1299999999999999</v>
      </c>
      <c r="M113" s="56">
        <f t="shared" si="20"/>
        <v>0.81415929203539816</v>
      </c>
      <c r="N113" s="30" t="s">
        <v>52</v>
      </c>
      <c r="P113" s="58"/>
      <c r="R113" s="59"/>
      <c r="S113" s="70"/>
      <c r="T113" s="70"/>
      <c r="U113" s="70"/>
    </row>
    <row r="114" spans="1:21" x14ac:dyDescent="0.25">
      <c r="A114" s="70"/>
      <c r="B114" s="73" t="s">
        <v>131</v>
      </c>
      <c r="C114" s="107" t="s">
        <v>132</v>
      </c>
      <c r="D114" s="122">
        <v>22</v>
      </c>
      <c r="E114" s="122">
        <v>20.7</v>
      </c>
      <c r="F114" s="60">
        <f>D114/E114-1</f>
        <v>6.2801932367149815E-2</v>
      </c>
      <c r="G114" s="143">
        <v>981516</v>
      </c>
      <c r="H114" s="134">
        <v>22.5</v>
      </c>
      <c r="I114" s="60">
        <f t="shared" si="19"/>
        <v>-2.2222222222222254E-2</v>
      </c>
      <c r="J114" s="61">
        <v>18</v>
      </c>
      <c r="K114" s="171">
        <v>25.25</v>
      </c>
      <c r="L114" s="171">
        <v>17.95</v>
      </c>
      <c r="M114" s="60">
        <f t="shared" si="20"/>
        <v>0.22222222222222232</v>
      </c>
      <c r="N114" s="62" t="s">
        <v>20</v>
      </c>
      <c r="O114" s="62"/>
      <c r="P114" s="63">
        <v>0.7</v>
      </c>
      <c r="Q114" s="64">
        <v>46120</v>
      </c>
      <c r="R114" s="65">
        <v>46129</v>
      </c>
      <c r="S114" s="70"/>
      <c r="T114" s="70"/>
      <c r="U114" s="70"/>
    </row>
    <row r="115" spans="1:21" x14ac:dyDescent="0.25">
      <c r="A115" s="70"/>
      <c r="B115" s="73"/>
      <c r="C115" s="27" t="s">
        <v>248</v>
      </c>
      <c r="D115" s="90">
        <v>6.3</v>
      </c>
      <c r="E115" s="131">
        <v>5.76</v>
      </c>
      <c r="F115" s="69">
        <f t="shared" si="18"/>
        <v>9.375E-2</v>
      </c>
      <c r="G115" s="142">
        <v>6480229</v>
      </c>
      <c r="H115" s="137">
        <v>6.85</v>
      </c>
      <c r="I115" s="56">
        <f t="shared" si="19"/>
        <v>-8.0291970802919721E-2</v>
      </c>
      <c r="J115" s="57">
        <v>5.29</v>
      </c>
      <c r="K115" s="170">
        <v>7.98</v>
      </c>
      <c r="L115" s="170">
        <v>5.29</v>
      </c>
      <c r="M115" s="69">
        <f t="shared" si="20"/>
        <v>0.19092627599243861</v>
      </c>
      <c r="N115" s="30" t="s">
        <v>249</v>
      </c>
      <c r="P115" s="58"/>
      <c r="R115" s="59"/>
      <c r="S115" s="70"/>
      <c r="T115" s="70"/>
      <c r="U115" s="70"/>
    </row>
    <row r="116" spans="1:21" x14ac:dyDescent="0.25">
      <c r="A116" s="70"/>
      <c r="B116" s="73"/>
      <c r="C116" s="107" t="s">
        <v>133</v>
      </c>
      <c r="D116" s="122">
        <v>199</v>
      </c>
      <c r="E116" s="122">
        <v>199</v>
      </c>
      <c r="F116" s="60">
        <f t="shared" si="18"/>
        <v>0</v>
      </c>
      <c r="G116" s="143">
        <v>45325</v>
      </c>
      <c r="H116" s="134">
        <v>199</v>
      </c>
      <c r="I116" s="60">
        <f t="shared" si="19"/>
        <v>0</v>
      </c>
      <c r="J116" s="61">
        <v>72.7</v>
      </c>
      <c r="K116" s="171">
        <v>199</v>
      </c>
      <c r="L116" s="171">
        <v>72.7</v>
      </c>
      <c r="M116" s="60">
        <f t="shared" si="20"/>
        <v>1.7372764786795045</v>
      </c>
      <c r="N116" s="62" t="s">
        <v>20</v>
      </c>
      <c r="O116" s="62"/>
      <c r="P116" s="63"/>
      <c r="Q116" s="64"/>
      <c r="R116" s="65"/>
      <c r="S116" s="70"/>
      <c r="T116" s="70"/>
      <c r="U116" s="70"/>
    </row>
    <row r="117" spans="1:21" x14ac:dyDescent="0.25">
      <c r="A117" s="70"/>
      <c r="B117" s="73" t="s">
        <v>21</v>
      </c>
      <c r="C117" s="27" t="s">
        <v>134</v>
      </c>
      <c r="D117" s="90">
        <v>4.26</v>
      </c>
      <c r="E117" s="131">
        <v>4.26</v>
      </c>
      <c r="F117" s="56">
        <f t="shared" si="18"/>
        <v>0</v>
      </c>
      <c r="G117" s="142">
        <v>182510</v>
      </c>
      <c r="H117" s="137">
        <v>4.26</v>
      </c>
      <c r="I117" s="56">
        <f t="shared" si="19"/>
        <v>0</v>
      </c>
      <c r="J117" s="57">
        <v>4.42</v>
      </c>
      <c r="K117" s="170">
        <v>7.7</v>
      </c>
      <c r="L117" s="170">
        <v>4.26</v>
      </c>
      <c r="M117" s="56">
        <f t="shared" si="20"/>
        <v>-3.6199095022624417E-2</v>
      </c>
      <c r="N117" s="30" t="s">
        <v>40</v>
      </c>
      <c r="P117" s="58"/>
      <c r="R117" s="59"/>
      <c r="S117" s="70"/>
      <c r="T117" s="70"/>
      <c r="U117" s="70"/>
    </row>
    <row r="118" spans="1:21" x14ac:dyDescent="0.25">
      <c r="A118" s="70"/>
      <c r="B118" s="73" t="s">
        <v>135</v>
      </c>
      <c r="C118" s="107" t="s">
        <v>136</v>
      </c>
      <c r="D118" s="122">
        <v>3.75</v>
      </c>
      <c r="E118" s="122">
        <v>3.96</v>
      </c>
      <c r="F118" s="60">
        <f t="shared" si="18"/>
        <v>-5.3030303030302983E-2</v>
      </c>
      <c r="G118" s="143">
        <v>30992464</v>
      </c>
      <c r="H118" s="134">
        <v>4.05</v>
      </c>
      <c r="I118" s="60">
        <f t="shared" si="19"/>
        <v>-7.407407407407407E-2</v>
      </c>
      <c r="J118" s="61">
        <v>3.9</v>
      </c>
      <c r="K118" s="171">
        <v>5.33</v>
      </c>
      <c r="L118" s="171">
        <v>3.75</v>
      </c>
      <c r="M118" s="60">
        <f t="shared" si="20"/>
        <v>-3.8461538461538436E-2</v>
      </c>
      <c r="N118" s="62" t="s">
        <v>20</v>
      </c>
      <c r="O118" s="62"/>
      <c r="P118" s="63"/>
      <c r="Q118" s="64"/>
      <c r="R118" s="65"/>
      <c r="S118" s="70"/>
      <c r="T118" s="70"/>
      <c r="U118" s="70"/>
    </row>
    <row r="119" spans="1:21" x14ac:dyDescent="0.25">
      <c r="B119" s="73" t="s">
        <v>21</v>
      </c>
      <c r="C119" s="27" t="s">
        <v>137</v>
      </c>
      <c r="D119" s="90">
        <v>20.5</v>
      </c>
      <c r="E119" s="131">
        <v>20.149999999999999</v>
      </c>
      <c r="F119" s="56">
        <f t="shared" si="18"/>
        <v>1.7369727047146455E-2</v>
      </c>
      <c r="G119" s="142">
        <v>662733</v>
      </c>
      <c r="H119" s="137">
        <v>20.7</v>
      </c>
      <c r="I119" s="56">
        <f t="shared" si="19"/>
        <v>-9.6618357487922024E-3</v>
      </c>
      <c r="J119" s="57">
        <v>11.35</v>
      </c>
      <c r="K119" s="170">
        <v>24.5</v>
      </c>
      <c r="L119" s="170">
        <v>11.35</v>
      </c>
      <c r="M119" s="56">
        <f t="shared" si="20"/>
        <v>0.80616740088105732</v>
      </c>
      <c r="N119" s="30" t="s">
        <v>20</v>
      </c>
      <c r="P119" s="58">
        <v>0.125</v>
      </c>
      <c r="Q119" s="32">
        <v>46210</v>
      </c>
      <c r="R119" s="59">
        <v>46226</v>
      </c>
    </row>
    <row r="120" spans="1:21" x14ac:dyDescent="0.25">
      <c r="A120" s="70"/>
      <c r="B120" s="73" t="s">
        <v>138</v>
      </c>
      <c r="C120" s="107" t="s">
        <v>139</v>
      </c>
      <c r="D120" s="122">
        <v>760</v>
      </c>
      <c r="E120" s="122">
        <v>760</v>
      </c>
      <c r="F120" s="60">
        <f t="shared" si="18"/>
        <v>0</v>
      </c>
      <c r="G120" s="143">
        <v>2099579</v>
      </c>
      <c r="H120" s="134">
        <v>718</v>
      </c>
      <c r="I120" s="60">
        <f>D120/H120-1</f>
        <v>5.8495821727019504E-2</v>
      </c>
      <c r="J120" s="61">
        <v>511</v>
      </c>
      <c r="K120" s="171">
        <v>798</v>
      </c>
      <c r="L120" s="171">
        <v>511</v>
      </c>
      <c r="M120" s="60">
        <f t="shared" si="20"/>
        <v>0.48727984344422692</v>
      </c>
      <c r="N120" s="62" t="s">
        <v>20</v>
      </c>
      <c r="O120" s="62"/>
      <c r="P120" s="63">
        <v>15</v>
      </c>
      <c r="Q120" s="64">
        <v>46121</v>
      </c>
      <c r="R120" s="65">
        <v>46147</v>
      </c>
      <c r="S120" s="70"/>
      <c r="T120" s="70"/>
      <c r="U120" s="70"/>
    </row>
    <row r="121" spans="1:21" x14ac:dyDescent="0.25">
      <c r="B121" s="55"/>
      <c r="C121" s="27" t="s">
        <v>140</v>
      </c>
      <c r="D121" s="90">
        <v>2497</v>
      </c>
      <c r="E121" s="131">
        <v>2497</v>
      </c>
      <c r="F121" s="56">
        <f t="shared" si="18"/>
        <v>0</v>
      </c>
      <c r="G121" s="142">
        <v>103</v>
      </c>
      <c r="H121" s="137">
        <v>2497</v>
      </c>
      <c r="I121" s="56">
        <f t="shared" si="19"/>
        <v>0</v>
      </c>
      <c r="J121" s="57">
        <v>2270</v>
      </c>
      <c r="K121" s="170">
        <v>2497</v>
      </c>
      <c r="L121" s="170">
        <v>2270</v>
      </c>
      <c r="M121" s="56">
        <f>D121/J121-1</f>
        <v>0.10000000000000009</v>
      </c>
      <c r="N121" s="30" t="s">
        <v>40</v>
      </c>
      <c r="P121" s="58"/>
      <c r="R121" s="59"/>
    </row>
    <row r="122" spans="1:21" x14ac:dyDescent="0.25">
      <c r="A122" s="70"/>
      <c r="B122" s="73" t="s">
        <v>21</v>
      </c>
      <c r="C122" s="107" t="s">
        <v>21</v>
      </c>
      <c r="D122" s="122"/>
      <c r="E122" s="129"/>
      <c r="F122" s="60"/>
      <c r="G122" s="143"/>
      <c r="H122" s="136"/>
      <c r="I122" s="60"/>
      <c r="J122" s="61"/>
      <c r="K122" s="171"/>
      <c r="L122" s="171"/>
      <c r="M122" s="60"/>
      <c r="N122" s="62"/>
      <c r="O122" s="62"/>
      <c r="P122" s="63"/>
      <c r="Q122" s="64"/>
      <c r="R122" s="65"/>
      <c r="S122" s="70"/>
      <c r="T122" s="70"/>
      <c r="U122" s="70"/>
    </row>
    <row r="123" spans="1:21" x14ac:dyDescent="0.25">
      <c r="A123" s="70"/>
      <c r="B123" s="71" t="s">
        <v>141</v>
      </c>
      <c r="C123" s="66"/>
      <c r="D123" s="91" t="s">
        <v>234</v>
      </c>
      <c r="E123" s="91" t="s">
        <v>234</v>
      </c>
      <c r="F123" s="66"/>
      <c r="G123" s="145"/>
      <c r="H123" s="135" t="s">
        <v>234</v>
      </c>
      <c r="I123" s="66"/>
      <c r="J123" s="51" t="s">
        <v>234</v>
      </c>
      <c r="K123" s="149"/>
      <c r="L123" s="149"/>
      <c r="M123" s="66"/>
      <c r="N123" s="66"/>
      <c r="O123" s="66"/>
      <c r="P123" s="66"/>
      <c r="Q123" s="66"/>
      <c r="R123" s="72"/>
      <c r="S123" s="70"/>
      <c r="T123" s="70"/>
      <c r="U123" s="70"/>
    </row>
    <row r="124" spans="1:21" x14ac:dyDescent="0.25">
      <c r="A124" s="70"/>
      <c r="B124" s="73" t="s">
        <v>21</v>
      </c>
      <c r="C124" s="107" t="s">
        <v>142</v>
      </c>
      <c r="D124" s="122">
        <v>75.900000000000006</v>
      </c>
      <c r="E124" s="129">
        <v>75.900000000000006</v>
      </c>
      <c r="F124" s="60">
        <f t="shared" ref="F124:F132" si="21">D124/E124-1</f>
        <v>0</v>
      </c>
      <c r="G124" s="143">
        <v>41977</v>
      </c>
      <c r="H124" s="136">
        <v>75.900000000000006</v>
      </c>
      <c r="I124" s="60">
        <f t="shared" ref="I124:I132" si="22">D124/H124-1</f>
        <v>0</v>
      </c>
      <c r="J124" s="61">
        <v>48</v>
      </c>
      <c r="K124" s="171">
        <v>75.900000000000006</v>
      </c>
      <c r="L124" s="171">
        <v>47</v>
      </c>
      <c r="M124" s="60">
        <f t="shared" ref="M124:M131" si="23">D124/J124-1</f>
        <v>0.58125000000000004</v>
      </c>
      <c r="N124" s="62" t="s">
        <v>20</v>
      </c>
      <c r="O124" s="62"/>
      <c r="P124" s="63">
        <v>1.25</v>
      </c>
      <c r="Q124" s="64">
        <v>46136</v>
      </c>
      <c r="R124" s="65">
        <v>46163</v>
      </c>
      <c r="S124" s="70"/>
      <c r="T124" s="70"/>
      <c r="U124" s="70"/>
    </row>
    <row r="125" spans="1:21" x14ac:dyDescent="0.25">
      <c r="A125" s="70"/>
      <c r="B125" s="73" t="s">
        <v>21</v>
      </c>
      <c r="C125" s="27" t="s">
        <v>143</v>
      </c>
      <c r="D125" s="90">
        <v>99.8</v>
      </c>
      <c r="E125" s="90">
        <v>99.8</v>
      </c>
      <c r="F125" s="56">
        <f t="shared" si="21"/>
        <v>0</v>
      </c>
      <c r="G125" s="142">
        <v>381013</v>
      </c>
      <c r="H125" s="133">
        <v>99</v>
      </c>
      <c r="I125" s="56">
        <f t="shared" si="22"/>
        <v>8.0808080808081328E-3</v>
      </c>
      <c r="J125" s="57">
        <v>69</v>
      </c>
      <c r="K125" s="170">
        <v>109</v>
      </c>
      <c r="L125" s="170">
        <v>69</v>
      </c>
      <c r="M125" s="56">
        <f t="shared" si="23"/>
        <v>0.44637681159420284</v>
      </c>
      <c r="N125" s="30" t="s">
        <v>20</v>
      </c>
      <c r="P125" s="58"/>
      <c r="R125" s="59"/>
      <c r="S125" s="70"/>
      <c r="T125" s="70"/>
      <c r="U125" s="70"/>
    </row>
    <row r="126" spans="1:21" x14ac:dyDescent="0.25">
      <c r="A126" s="70"/>
      <c r="B126" s="73" t="s">
        <v>21</v>
      </c>
      <c r="C126" s="107" t="s">
        <v>144</v>
      </c>
      <c r="D126" s="122">
        <v>326.7</v>
      </c>
      <c r="E126" s="129">
        <v>326.7</v>
      </c>
      <c r="F126" s="60">
        <f t="shared" si="21"/>
        <v>0</v>
      </c>
      <c r="G126" s="143">
        <v>281503</v>
      </c>
      <c r="H126" s="136">
        <v>326.7</v>
      </c>
      <c r="I126" s="60">
        <f t="shared" si="22"/>
        <v>0</v>
      </c>
      <c r="J126" s="61">
        <v>178.5</v>
      </c>
      <c r="K126" s="171">
        <v>326.7</v>
      </c>
      <c r="L126" s="171">
        <v>178.5</v>
      </c>
      <c r="M126" s="60">
        <f t="shared" si="23"/>
        <v>0.83025210084033607</v>
      </c>
      <c r="N126" s="62" t="s">
        <v>20</v>
      </c>
      <c r="O126" s="62"/>
      <c r="P126" s="63">
        <v>10</v>
      </c>
      <c r="Q126" s="64">
        <v>46153</v>
      </c>
      <c r="R126" s="65">
        <v>46163</v>
      </c>
      <c r="S126" s="70"/>
      <c r="T126" s="70"/>
      <c r="U126" s="70"/>
    </row>
    <row r="127" spans="1:21" x14ac:dyDescent="0.25">
      <c r="A127" s="70"/>
      <c r="B127" s="73" t="s">
        <v>21</v>
      </c>
      <c r="C127" s="27" t="s">
        <v>145</v>
      </c>
      <c r="D127" s="90">
        <v>810</v>
      </c>
      <c r="E127" s="90">
        <v>810</v>
      </c>
      <c r="F127" s="56">
        <f t="shared" si="21"/>
        <v>0</v>
      </c>
      <c r="G127" s="142">
        <v>305860</v>
      </c>
      <c r="H127" s="133">
        <v>810</v>
      </c>
      <c r="I127" s="56">
        <f t="shared" si="22"/>
        <v>0</v>
      </c>
      <c r="J127" s="57">
        <v>609</v>
      </c>
      <c r="K127" s="170">
        <v>829.5</v>
      </c>
      <c r="L127" s="170">
        <v>609</v>
      </c>
      <c r="M127" s="56">
        <f t="shared" si="23"/>
        <v>0.33004926108374377</v>
      </c>
      <c r="N127" s="30" t="s">
        <v>20</v>
      </c>
      <c r="P127" s="58">
        <v>45</v>
      </c>
      <c r="Q127" s="32">
        <v>46191</v>
      </c>
      <c r="R127" s="32">
        <v>46205</v>
      </c>
      <c r="S127" s="70"/>
      <c r="T127" s="70"/>
      <c r="U127" s="70"/>
    </row>
    <row r="128" spans="1:21" x14ac:dyDescent="0.25">
      <c r="A128" s="70"/>
      <c r="B128" s="73" t="s">
        <v>21</v>
      </c>
      <c r="C128" s="107" t="s">
        <v>247</v>
      </c>
      <c r="D128" s="122">
        <v>18.649999999999999</v>
      </c>
      <c r="E128" s="129">
        <v>18.649999999999999</v>
      </c>
      <c r="F128" s="60">
        <f t="shared" si="21"/>
        <v>0</v>
      </c>
      <c r="G128" s="143">
        <v>74584</v>
      </c>
      <c r="H128" s="136">
        <v>18.649999999999999</v>
      </c>
      <c r="I128" s="60">
        <f t="shared" si="22"/>
        <v>0</v>
      </c>
      <c r="J128" s="61">
        <v>12.95</v>
      </c>
      <c r="K128" s="171">
        <v>22.95</v>
      </c>
      <c r="L128" s="171">
        <v>12.95</v>
      </c>
      <c r="M128" s="60">
        <f t="shared" si="23"/>
        <v>0.44015444015444016</v>
      </c>
      <c r="N128" s="62" t="s">
        <v>20</v>
      </c>
      <c r="O128" s="62"/>
      <c r="P128" s="63"/>
      <c r="Q128" s="64"/>
      <c r="R128" s="65"/>
      <c r="S128" s="70"/>
      <c r="T128" s="70"/>
      <c r="U128" s="70"/>
    </row>
    <row r="129" spans="1:21" x14ac:dyDescent="0.25">
      <c r="A129" s="70"/>
      <c r="B129" s="73" t="s">
        <v>21</v>
      </c>
      <c r="C129" s="27" t="s">
        <v>146</v>
      </c>
      <c r="D129" s="90">
        <v>37.5</v>
      </c>
      <c r="E129" s="90">
        <v>37.5</v>
      </c>
      <c r="F129" s="56">
        <f t="shared" si="21"/>
        <v>0</v>
      </c>
      <c r="G129" s="142">
        <v>130220</v>
      </c>
      <c r="H129" s="133">
        <v>37.5</v>
      </c>
      <c r="I129" s="56">
        <f t="shared" si="22"/>
        <v>0</v>
      </c>
      <c r="J129" s="57">
        <v>10</v>
      </c>
      <c r="K129" s="170">
        <v>37.5</v>
      </c>
      <c r="L129" s="170">
        <v>10</v>
      </c>
      <c r="M129" s="56">
        <f t="shared" si="23"/>
        <v>2.75</v>
      </c>
      <c r="N129" s="30" t="s">
        <v>20</v>
      </c>
      <c r="P129" s="58"/>
      <c r="R129" s="59"/>
      <c r="S129" s="70"/>
      <c r="T129" s="70"/>
      <c r="U129" s="70"/>
    </row>
    <row r="130" spans="1:21" x14ac:dyDescent="0.25">
      <c r="A130" s="70"/>
      <c r="B130" s="73" t="s">
        <v>21</v>
      </c>
      <c r="C130" s="107" t="s">
        <v>225</v>
      </c>
      <c r="D130" s="122">
        <v>220</v>
      </c>
      <c r="E130" s="129">
        <v>220</v>
      </c>
      <c r="F130" s="60">
        <f t="shared" si="21"/>
        <v>0</v>
      </c>
      <c r="G130" s="143">
        <v>3715060</v>
      </c>
      <c r="H130" s="136">
        <v>216.7</v>
      </c>
      <c r="I130" s="60">
        <f t="shared" si="22"/>
        <v>1.5228426395939243E-2</v>
      </c>
      <c r="J130" s="61">
        <v>134.5</v>
      </c>
      <c r="K130" s="171">
        <v>229.3</v>
      </c>
      <c r="L130" s="171">
        <v>134.5</v>
      </c>
      <c r="M130" s="60">
        <f t="shared" si="23"/>
        <v>0.63568773234200737</v>
      </c>
      <c r="N130" s="62" t="s">
        <v>20</v>
      </c>
      <c r="O130" s="62"/>
      <c r="P130" s="63">
        <v>6</v>
      </c>
      <c r="Q130" s="64">
        <v>46118</v>
      </c>
      <c r="R130" s="65">
        <v>46142</v>
      </c>
      <c r="S130" s="70"/>
      <c r="T130" s="70"/>
      <c r="U130" s="70"/>
    </row>
    <row r="131" spans="1:21" x14ac:dyDescent="0.25">
      <c r="A131" s="70"/>
      <c r="B131" s="73" t="s">
        <v>55</v>
      </c>
      <c r="C131" s="27" t="s">
        <v>147</v>
      </c>
      <c r="D131" s="90">
        <v>3.33</v>
      </c>
      <c r="E131" s="90">
        <v>3.19</v>
      </c>
      <c r="F131" s="56">
        <f>D131/E131-1</f>
        <v>4.3887147335423204E-2</v>
      </c>
      <c r="G131" s="142">
        <v>3815835</v>
      </c>
      <c r="H131" s="133">
        <v>3.21</v>
      </c>
      <c r="I131" s="56">
        <f t="shared" si="22"/>
        <v>3.7383177570093462E-2</v>
      </c>
      <c r="J131" s="57">
        <v>3.1</v>
      </c>
      <c r="K131" s="170">
        <v>4.09</v>
      </c>
      <c r="L131" s="170">
        <v>3.1</v>
      </c>
      <c r="M131" s="56">
        <f t="shared" si="23"/>
        <v>7.4193548387096797E-2</v>
      </c>
      <c r="N131" s="30" t="s">
        <v>68</v>
      </c>
      <c r="P131" s="58"/>
      <c r="R131" s="59"/>
      <c r="S131" s="70"/>
      <c r="T131" s="70"/>
      <c r="U131" s="70"/>
    </row>
    <row r="132" spans="1:21" x14ac:dyDescent="0.25">
      <c r="A132" s="70"/>
      <c r="B132" s="73"/>
      <c r="C132" s="107" t="s">
        <v>241</v>
      </c>
      <c r="D132" s="122">
        <v>126</v>
      </c>
      <c r="E132" s="129">
        <v>126</v>
      </c>
      <c r="F132" s="60">
        <f t="shared" si="21"/>
        <v>0</v>
      </c>
      <c r="G132" s="143">
        <v>47392</v>
      </c>
      <c r="H132" s="136">
        <v>126</v>
      </c>
      <c r="I132" s="60">
        <f t="shared" si="22"/>
        <v>0</v>
      </c>
      <c r="J132" s="61">
        <v>115</v>
      </c>
      <c r="K132" s="171">
        <v>126</v>
      </c>
      <c r="L132" s="171">
        <v>113</v>
      </c>
      <c r="M132" s="60">
        <f t="shared" ref="M132" si="24">D132/J132-1</f>
        <v>9.565217391304337E-2</v>
      </c>
      <c r="N132" s="62" t="s">
        <v>20</v>
      </c>
      <c r="O132" s="62"/>
      <c r="P132" s="63"/>
      <c r="Q132" s="64"/>
      <c r="R132" s="65"/>
      <c r="S132" s="70"/>
      <c r="T132" s="70"/>
      <c r="U132" s="70"/>
    </row>
    <row r="133" spans="1:21" x14ac:dyDescent="0.25">
      <c r="B133" s="73"/>
      <c r="D133" s="90"/>
      <c r="E133" s="90"/>
      <c r="F133" s="56"/>
      <c r="G133" s="142"/>
      <c r="H133" s="133"/>
      <c r="I133" s="56"/>
      <c r="J133" s="57"/>
      <c r="K133" s="170"/>
      <c r="L133" s="170"/>
      <c r="M133" s="56"/>
      <c r="P133" s="58"/>
      <c r="R133" s="59"/>
      <c r="S133" s="70"/>
      <c r="T133" s="70"/>
    </row>
    <row r="134" spans="1:21" x14ac:dyDescent="0.25">
      <c r="B134" s="71" t="s">
        <v>148</v>
      </c>
      <c r="C134" s="66"/>
      <c r="D134" s="91" t="s">
        <v>234</v>
      </c>
      <c r="E134" s="130" t="s">
        <v>234</v>
      </c>
      <c r="F134" s="66"/>
      <c r="G134" s="145"/>
      <c r="H134" s="139" t="s">
        <v>234</v>
      </c>
      <c r="I134" s="66"/>
      <c r="J134" s="51" t="s">
        <v>234</v>
      </c>
      <c r="K134" s="149"/>
      <c r="L134" s="149"/>
      <c r="M134" s="66"/>
      <c r="N134" s="66"/>
      <c r="O134" s="66"/>
      <c r="P134" s="66"/>
      <c r="Q134" s="66"/>
      <c r="R134" s="72"/>
    </row>
    <row r="135" spans="1:21" x14ac:dyDescent="0.25">
      <c r="B135" s="55" t="s">
        <v>149</v>
      </c>
      <c r="C135" s="27" t="s">
        <v>229</v>
      </c>
      <c r="D135" s="90">
        <v>36</v>
      </c>
      <c r="E135" s="90">
        <v>36</v>
      </c>
      <c r="F135" s="56">
        <f t="shared" ref="F135:F141" si="25">D135/E135-1</f>
        <v>0</v>
      </c>
      <c r="G135" s="142">
        <v>26837</v>
      </c>
      <c r="H135" s="133">
        <v>36</v>
      </c>
      <c r="I135" s="56">
        <f t="shared" ref="I135:I141" si="26">D135/H135-1</f>
        <v>0</v>
      </c>
      <c r="J135" s="57">
        <v>32</v>
      </c>
      <c r="K135" s="170">
        <v>38.700000000000003</v>
      </c>
      <c r="L135" s="170">
        <v>31.5</v>
      </c>
      <c r="M135" s="56">
        <f t="shared" ref="M135:M141" si="27">D135/J135-1</f>
        <v>0.125</v>
      </c>
      <c r="N135" s="30" t="s">
        <v>20</v>
      </c>
      <c r="P135" s="58"/>
      <c r="R135" s="59"/>
    </row>
    <row r="136" spans="1:21" x14ac:dyDescent="0.25">
      <c r="B136" s="55" t="s">
        <v>150</v>
      </c>
      <c r="C136" s="107" t="s">
        <v>151</v>
      </c>
      <c r="D136" s="122">
        <v>10.55</v>
      </c>
      <c r="E136" s="129">
        <v>10.55</v>
      </c>
      <c r="F136" s="60">
        <f t="shared" si="25"/>
        <v>0</v>
      </c>
      <c r="G136" s="143">
        <v>163607</v>
      </c>
      <c r="H136" s="136">
        <v>12.6</v>
      </c>
      <c r="I136" s="60">
        <f t="shared" si="26"/>
        <v>-0.16269841269841256</v>
      </c>
      <c r="J136" s="61">
        <v>21.65</v>
      </c>
      <c r="K136" s="171">
        <v>24.1</v>
      </c>
      <c r="L136" s="171">
        <v>10.55</v>
      </c>
      <c r="M136" s="60">
        <f t="shared" si="27"/>
        <v>-0.51270207852193983</v>
      </c>
      <c r="N136" s="62" t="s">
        <v>20</v>
      </c>
      <c r="O136" s="62"/>
      <c r="P136" s="63"/>
      <c r="Q136" s="64"/>
      <c r="R136" s="65"/>
    </row>
    <row r="137" spans="1:21" x14ac:dyDescent="0.25">
      <c r="A137" s="70"/>
      <c r="B137" s="55" t="s">
        <v>152</v>
      </c>
      <c r="C137" s="27" t="s">
        <v>153</v>
      </c>
      <c r="D137" s="90">
        <v>20.149999999999999</v>
      </c>
      <c r="E137" s="90">
        <v>18.350000000000001</v>
      </c>
      <c r="F137" s="56">
        <f t="shared" si="25"/>
        <v>9.8092643051771011E-2</v>
      </c>
      <c r="G137" s="142">
        <v>256271</v>
      </c>
      <c r="H137" s="133">
        <v>16.7</v>
      </c>
      <c r="I137" s="56">
        <f t="shared" si="26"/>
        <v>0.20658682634730541</v>
      </c>
      <c r="J137" s="57">
        <v>13.35</v>
      </c>
      <c r="K137" s="170">
        <v>28.25</v>
      </c>
      <c r="L137" s="170">
        <v>13.35</v>
      </c>
      <c r="M137" s="56">
        <f t="shared" si="27"/>
        <v>0.50936329588014972</v>
      </c>
      <c r="N137" s="30" t="s">
        <v>20</v>
      </c>
      <c r="P137" s="58"/>
      <c r="R137" s="59"/>
      <c r="S137" s="70"/>
      <c r="T137" s="70"/>
      <c r="U137" s="70"/>
    </row>
    <row r="138" spans="1:21" x14ac:dyDescent="0.25">
      <c r="A138" s="70"/>
      <c r="B138" s="55" t="s">
        <v>154</v>
      </c>
      <c r="C138" s="107" t="s">
        <v>155</v>
      </c>
      <c r="D138" s="122">
        <v>2.75</v>
      </c>
      <c r="E138" s="129">
        <v>2.75</v>
      </c>
      <c r="F138" s="60">
        <f t="shared" si="25"/>
        <v>0</v>
      </c>
      <c r="G138" s="143">
        <v>0</v>
      </c>
      <c r="H138" s="136">
        <v>2.75</v>
      </c>
      <c r="I138" s="60">
        <f t="shared" si="26"/>
        <v>0</v>
      </c>
      <c r="J138" s="61">
        <v>2.75</v>
      </c>
      <c r="K138" s="171">
        <v>2.75</v>
      </c>
      <c r="L138" s="171">
        <v>2.75</v>
      </c>
      <c r="M138" s="60">
        <f t="shared" si="27"/>
        <v>0</v>
      </c>
      <c r="N138" s="62" t="s">
        <v>40</v>
      </c>
      <c r="O138" s="62"/>
      <c r="P138" s="63"/>
      <c r="Q138" s="64"/>
      <c r="R138" s="65"/>
      <c r="S138" s="70"/>
      <c r="T138" s="70"/>
      <c r="U138" s="70"/>
    </row>
    <row r="139" spans="1:21" x14ac:dyDescent="0.25">
      <c r="B139" s="73" t="s">
        <v>21</v>
      </c>
      <c r="C139" s="27" t="s">
        <v>193</v>
      </c>
      <c r="D139" s="90">
        <v>1.02</v>
      </c>
      <c r="E139" s="90">
        <v>1.02</v>
      </c>
      <c r="F139" s="56">
        <f t="shared" si="25"/>
        <v>0</v>
      </c>
      <c r="G139" s="142">
        <v>59691703</v>
      </c>
      <c r="H139" s="133">
        <v>1.17</v>
      </c>
      <c r="I139" s="56">
        <f t="shared" si="26"/>
        <v>-0.12820512820512808</v>
      </c>
      <c r="J139" s="57">
        <v>0.76</v>
      </c>
      <c r="K139" s="170">
        <v>2</v>
      </c>
      <c r="L139" s="170">
        <v>0.76</v>
      </c>
      <c r="M139" s="56">
        <f t="shared" si="27"/>
        <v>0.34210526315789469</v>
      </c>
      <c r="N139" s="30" t="s">
        <v>20</v>
      </c>
      <c r="P139" s="58"/>
      <c r="R139" s="59"/>
    </row>
    <row r="140" spans="1:21" x14ac:dyDescent="0.25">
      <c r="B140" s="73"/>
      <c r="C140" s="107" t="s">
        <v>192</v>
      </c>
      <c r="D140" s="122">
        <v>169.95</v>
      </c>
      <c r="E140" s="129">
        <v>169.95</v>
      </c>
      <c r="F140" s="60">
        <f t="shared" si="25"/>
        <v>0</v>
      </c>
      <c r="G140" s="143">
        <v>61626</v>
      </c>
      <c r="H140" s="136">
        <v>169.95</v>
      </c>
      <c r="I140" s="60">
        <f t="shared" si="26"/>
        <v>0</v>
      </c>
      <c r="J140" s="61">
        <v>115</v>
      </c>
      <c r="K140" s="171">
        <v>169.95</v>
      </c>
      <c r="L140" s="171">
        <v>115</v>
      </c>
      <c r="M140" s="60">
        <f t="shared" si="27"/>
        <v>0.47782608695652162</v>
      </c>
      <c r="N140" s="62" t="s">
        <v>52</v>
      </c>
      <c r="O140" s="62"/>
      <c r="P140" s="63"/>
      <c r="Q140" s="64"/>
      <c r="R140" s="65"/>
    </row>
    <row r="141" spans="1:21" x14ac:dyDescent="0.25">
      <c r="B141" s="73"/>
      <c r="C141" s="27" t="s">
        <v>239</v>
      </c>
      <c r="D141" s="90">
        <v>20</v>
      </c>
      <c r="E141" s="90">
        <v>19</v>
      </c>
      <c r="F141" s="56">
        <f t="shared" si="25"/>
        <v>5.2631578947368363E-2</v>
      </c>
      <c r="G141" s="147">
        <v>7260547</v>
      </c>
      <c r="H141" s="140">
        <v>21.7</v>
      </c>
      <c r="I141" s="87">
        <f t="shared" si="26"/>
        <v>-7.8341013824884786E-2</v>
      </c>
      <c r="J141" s="88">
        <v>13.3</v>
      </c>
      <c r="K141" s="174">
        <v>21.7</v>
      </c>
      <c r="L141" s="174">
        <v>13.3</v>
      </c>
      <c r="M141" s="87">
        <f t="shared" si="27"/>
        <v>0.50375939849624052</v>
      </c>
      <c r="N141" s="30" t="s">
        <v>20</v>
      </c>
      <c r="P141" s="89">
        <v>0.3</v>
      </c>
      <c r="Q141" s="32">
        <v>46120</v>
      </c>
      <c r="R141" s="59">
        <v>46146</v>
      </c>
    </row>
    <row r="142" spans="1:21" x14ac:dyDescent="0.25">
      <c r="B142" s="55" t="s">
        <v>21</v>
      </c>
      <c r="C142" s="107"/>
      <c r="D142" s="122"/>
      <c r="E142" s="129"/>
      <c r="F142" s="60"/>
      <c r="G142" s="143"/>
      <c r="H142" s="136"/>
      <c r="I142" s="60"/>
      <c r="J142" s="61"/>
      <c r="K142" s="171"/>
      <c r="L142" s="171"/>
      <c r="M142" s="60"/>
      <c r="N142" s="62"/>
      <c r="O142" s="62"/>
      <c r="P142" s="63"/>
      <c r="Q142" s="64"/>
      <c r="R142" s="65"/>
    </row>
    <row r="143" spans="1:21" x14ac:dyDescent="0.25">
      <c r="B143" s="71" t="s">
        <v>156</v>
      </c>
      <c r="C143" s="66"/>
      <c r="D143" s="91"/>
      <c r="E143" s="91"/>
      <c r="F143" s="66"/>
      <c r="G143" s="145"/>
      <c r="H143" s="135"/>
      <c r="I143" s="66"/>
      <c r="J143" s="51"/>
      <c r="K143" s="149"/>
      <c r="L143" s="149"/>
      <c r="M143" s="66"/>
      <c r="N143" s="66"/>
      <c r="O143" s="66"/>
      <c r="P143" s="66"/>
      <c r="Q143" s="66"/>
      <c r="R143" s="72"/>
    </row>
    <row r="144" spans="1:21" x14ac:dyDescent="0.25">
      <c r="B144" s="55" t="s">
        <v>157</v>
      </c>
      <c r="C144" s="27" t="s">
        <v>158</v>
      </c>
      <c r="D144" s="90">
        <v>48.5</v>
      </c>
      <c r="E144" s="131">
        <v>49.6</v>
      </c>
      <c r="F144" s="56">
        <f t="shared" ref="F144:F151" si="28">D144/E144-1</f>
        <v>-2.2177419354838745E-2</v>
      </c>
      <c r="G144" s="142">
        <v>3342879</v>
      </c>
      <c r="H144" s="137">
        <v>49.45</v>
      </c>
      <c r="I144" s="56">
        <f>D144/H144-1</f>
        <v>-1.9211324570273081E-2</v>
      </c>
      <c r="J144" s="57">
        <v>40.200000000000003</v>
      </c>
      <c r="K144" s="170">
        <v>54.65</v>
      </c>
      <c r="L144" s="170">
        <v>38.9</v>
      </c>
      <c r="M144" s="56">
        <f t="shared" ref="M144:M152" si="29">D144/J144-1</f>
        <v>0.20646766169154218</v>
      </c>
      <c r="N144" s="30" t="s">
        <v>20</v>
      </c>
      <c r="P144" s="58"/>
      <c r="R144" s="59"/>
    </row>
    <row r="145" spans="1:21" x14ac:dyDescent="0.25">
      <c r="B145" s="55" t="s">
        <v>159</v>
      </c>
      <c r="C145" s="107" t="s">
        <v>204</v>
      </c>
      <c r="D145" s="122">
        <v>3.5</v>
      </c>
      <c r="E145" s="122">
        <v>3.42</v>
      </c>
      <c r="F145" s="60">
        <f t="shared" si="28"/>
        <v>2.3391812865497075E-2</v>
      </c>
      <c r="G145" s="143">
        <v>7717530</v>
      </c>
      <c r="H145" s="134">
        <v>3.41</v>
      </c>
      <c r="I145" s="60">
        <f t="shared" ref="I145:I152" si="30">D145/H145-1</f>
        <v>2.6392961876832821E-2</v>
      </c>
      <c r="J145" s="61">
        <v>2.31</v>
      </c>
      <c r="K145" s="171">
        <v>4.22</v>
      </c>
      <c r="L145" s="171">
        <v>2.29</v>
      </c>
      <c r="M145" s="60">
        <f t="shared" si="29"/>
        <v>0.51515151515151514</v>
      </c>
      <c r="N145" s="62" t="s">
        <v>20</v>
      </c>
      <c r="O145" s="62"/>
      <c r="P145" s="63"/>
      <c r="Q145" s="64"/>
      <c r="R145" s="65"/>
    </row>
    <row r="146" spans="1:21" x14ac:dyDescent="0.25">
      <c r="B146" s="55" t="s">
        <v>160</v>
      </c>
      <c r="C146" s="27" t="s">
        <v>161</v>
      </c>
      <c r="D146" s="90">
        <v>9099.9</v>
      </c>
      <c r="E146" s="131">
        <v>9099.9</v>
      </c>
      <c r="F146" s="56">
        <f>D146/E146-1</f>
        <v>0</v>
      </c>
      <c r="G146" s="142">
        <v>26121</v>
      </c>
      <c r="H146" s="137">
        <v>9099.9</v>
      </c>
      <c r="I146" s="56">
        <f>D146/H146-1</f>
        <v>0</v>
      </c>
      <c r="J146" s="57">
        <v>5809</v>
      </c>
      <c r="K146" s="170">
        <v>9099.9</v>
      </c>
      <c r="L146" s="170">
        <v>5610</v>
      </c>
      <c r="M146" s="56">
        <f t="shared" si="29"/>
        <v>0.56651747288689958</v>
      </c>
      <c r="N146" s="30" t="s">
        <v>20</v>
      </c>
      <c r="O146" s="30" t="s">
        <v>260</v>
      </c>
      <c r="P146" s="58" t="s">
        <v>259</v>
      </c>
      <c r="Q146" s="32">
        <v>46160</v>
      </c>
      <c r="R146" s="59">
        <v>46171</v>
      </c>
    </row>
    <row r="147" spans="1:21" x14ac:dyDescent="0.25">
      <c r="B147" s="55"/>
      <c r="C147" s="107" t="s">
        <v>244</v>
      </c>
      <c r="D147" s="122">
        <v>1260</v>
      </c>
      <c r="E147" s="122">
        <v>1260</v>
      </c>
      <c r="F147" s="60">
        <f t="shared" si="28"/>
        <v>0</v>
      </c>
      <c r="G147" s="143">
        <v>1101346</v>
      </c>
      <c r="H147" s="134">
        <v>1260</v>
      </c>
      <c r="I147" s="60">
        <f>D147/H147-1</f>
        <v>0</v>
      </c>
      <c r="J147" s="61">
        <v>670</v>
      </c>
      <c r="K147" s="171">
        <v>1340</v>
      </c>
      <c r="L147" s="171">
        <v>670</v>
      </c>
      <c r="M147" s="60">
        <f t="shared" si="29"/>
        <v>0.88059701492537323</v>
      </c>
      <c r="N147" s="62" t="s">
        <v>20</v>
      </c>
      <c r="O147" s="62"/>
      <c r="P147" s="63"/>
      <c r="Q147" s="64"/>
      <c r="R147" s="65"/>
    </row>
    <row r="148" spans="1:21" x14ac:dyDescent="0.25">
      <c r="B148" s="55" t="s">
        <v>21</v>
      </c>
      <c r="C148" s="27" t="s">
        <v>162</v>
      </c>
      <c r="D148" s="90">
        <v>204.4</v>
      </c>
      <c r="E148" s="131">
        <v>204.4</v>
      </c>
      <c r="F148" s="56">
        <f t="shared" si="28"/>
        <v>0</v>
      </c>
      <c r="G148" s="142">
        <v>168315</v>
      </c>
      <c r="H148" s="137">
        <v>204.4</v>
      </c>
      <c r="I148" s="56">
        <f>D148/H148-1</f>
        <v>0</v>
      </c>
      <c r="J148" s="57">
        <v>187.2</v>
      </c>
      <c r="K148" s="170">
        <v>204.4</v>
      </c>
      <c r="L148" s="170">
        <v>169</v>
      </c>
      <c r="M148" s="56">
        <f t="shared" si="29"/>
        <v>9.1880341880341998E-2</v>
      </c>
      <c r="N148" s="30" t="s">
        <v>20</v>
      </c>
      <c r="P148" s="58"/>
      <c r="R148" s="59"/>
    </row>
    <row r="149" spans="1:21" x14ac:dyDescent="0.25">
      <c r="B149" s="55" t="s">
        <v>21</v>
      </c>
      <c r="C149" s="107" t="s">
        <v>163</v>
      </c>
      <c r="D149" s="122">
        <v>34.9</v>
      </c>
      <c r="E149" s="122">
        <v>34.9</v>
      </c>
      <c r="F149" s="60">
        <f t="shared" si="28"/>
        <v>0</v>
      </c>
      <c r="G149" s="143">
        <v>281415</v>
      </c>
      <c r="H149" s="134">
        <v>33.75</v>
      </c>
      <c r="I149" s="60">
        <f t="shared" si="30"/>
        <v>3.4074074074073923E-2</v>
      </c>
      <c r="J149" s="61">
        <v>28.5</v>
      </c>
      <c r="K149" s="171">
        <v>51</v>
      </c>
      <c r="L149" s="171">
        <v>28.45</v>
      </c>
      <c r="M149" s="60">
        <f t="shared" si="29"/>
        <v>0.22456140350877196</v>
      </c>
      <c r="N149" s="62" t="s">
        <v>20</v>
      </c>
      <c r="O149" s="62"/>
      <c r="P149" s="63"/>
      <c r="Q149" s="64"/>
      <c r="R149" s="65"/>
    </row>
    <row r="150" spans="1:21" x14ac:dyDescent="0.25">
      <c r="B150" s="55"/>
      <c r="C150" s="27" t="s">
        <v>235</v>
      </c>
      <c r="D150" s="90">
        <v>1141.5</v>
      </c>
      <c r="E150" s="131">
        <v>1141.5</v>
      </c>
      <c r="F150" s="56">
        <f t="shared" si="28"/>
        <v>0</v>
      </c>
      <c r="G150" s="142">
        <v>1853</v>
      </c>
      <c r="H150" s="137">
        <v>1141.5</v>
      </c>
      <c r="I150" s="56">
        <f t="shared" si="30"/>
        <v>0</v>
      </c>
      <c r="J150" s="57">
        <v>1141.5</v>
      </c>
      <c r="K150" s="170">
        <v>1141.5</v>
      </c>
      <c r="L150" s="170">
        <v>1141.5</v>
      </c>
      <c r="M150" s="56">
        <f t="shared" si="29"/>
        <v>0</v>
      </c>
      <c r="N150" s="30" t="s">
        <v>20</v>
      </c>
      <c r="P150" s="58">
        <v>9</v>
      </c>
      <c r="Q150" s="32">
        <v>46126</v>
      </c>
      <c r="R150" s="59" t="s">
        <v>257</v>
      </c>
    </row>
    <row r="151" spans="1:21" x14ac:dyDescent="0.25">
      <c r="B151" s="55"/>
      <c r="C151" s="107" t="s">
        <v>240</v>
      </c>
      <c r="D151" s="122">
        <v>306.89999999999998</v>
      </c>
      <c r="E151" s="122">
        <v>306.89999999999998</v>
      </c>
      <c r="F151" s="60">
        <f t="shared" si="28"/>
        <v>0</v>
      </c>
      <c r="G151" s="143">
        <v>12275</v>
      </c>
      <c r="H151" s="134">
        <v>306.89999999999998</v>
      </c>
      <c r="I151" s="60">
        <f t="shared" si="30"/>
        <v>0</v>
      </c>
      <c r="J151" s="61">
        <v>307</v>
      </c>
      <c r="K151" s="171">
        <v>307</v>
      </c>
      <c r="L151" s="171">
        <v>306.89999999999998</v>
      </c>
      <c r="M151" s="60">
        <f t="shared" si="29"/>
        <v>-3.2573289902282365E-4</v>
      </c>
      <c r="N151" s="62" t="s">
        <v>20</v>
      </c>
      <c r="O151" s="62"/>
      <c r="P151" s="63">
        <v>4</v>
      </c>
      <c r="Q151" s="64">
        <v>46136</v>
      </c>
      <c r="R151" s="65">
        <v>46147</v>
      </c>
    </row>
    <row r="152" spans="1:21" x14ac:dyDescent="0.25">
      <c r="B152" s="55" t="s">
        <v>21</v>
      </c>
      <c r="C152" s="27" t="s">
        <v>227</v>
      </c>
      <c r="D152" s="90">
        <v>640</v>
      </c>
      <c r="E152" s="131">
        <v>640</v>
      </c>
      <c r="F152" s="56">
        <f>D152/E152-1</f>
        <v>0</v>
      </c>
      <c r="G152" s="142">
        <v>5238</v>
      </c>
      <c r="H152" s="137">
        <v>640</v>
      </c>
      <c r="I152" s="56">
        <f t="shared" si="30"/>
        <v>0</v>
      </c>
      <c r="J152" s="57">
        <v>640</v>
      </c>
      <c r="K152" s="170">
        <v>640</v>
      </c>
      <c r="L152" s="170">
        <v>640</v>
      </c>
      <c r="M152" s="56">
        <f t="shared" si="29"/>
        <v>0</v>
      </c>
      <c r="N152" s="30" t="s">
        <v>20</v>
      </c>
      <c r="P152" s="58"/>
      <c r="R152" s="59"/>
    </row>
    <row r="153" spans="1:21" x14ac:dyDescent="0.25">
      <c r="B153" s="55" t="s">
        <v>21</v>
      </c>
      <c r="C153" s="107"/>
      <c r="D153" s="122"/>
      <c r="E153" s="122"/>
      <c r="F153" s="60"/>
      <c r="G153" s="143"/>
      <c r="H153" s="134"/>
      <c r="I153" s="60"/>
      <c r="J153" s="61"/>
      <c r="K153" s="171"/>
      <c r="L153" s="171"/>
      <c r="M153" s="60"/>
      <c r="N153" s="62"/>
      <c r="O153" s="62"/>
      <c r="P153" s="63"/>
      <c r="Q153" s="64"/>
      <c r="R153" s="65"/>
    </row>
    <row r="154" spans="1:21" x14ac:dyDescent="0.25">
      <c r="A154" s="70"/>
      <c r="B154" s="71" t="s">
        <v>164</v>
      </c>
      <c r="C154" s="66"/>
      <c r="D154" s="91"/>
      <c r="E154" s="130"/>
      <c r="F154" s="66"/>
      <c r="G154" s="145"/>
      <c r="H154" s="139"/>
      <c r="I154" s="66"/>
      <c r="J154" s="51"/>
      <c r="K154" s="149"/>
      <c r="L154" s="149"/>
      <c r="M154" s="66"/>
      <c r="N154" s="66"/>
      <c r="O154" s="66"/>
      <c r="P154" s="66"/>
      <c r="Q154" s="66"/>
      <c r="R154" s="72"/>
      <c r="S154" s="70"/>
      <c r="T154" s="70"/>
      <c r="U154" s="70"/>
    </row>
    <row r="155" spans="1:21" x14ac:dyDescent="0.25">
      <c r="B155" s="55"/>
      <c r="C155" s="107"/>
      <c r="D155" s="122" t="s">
        <v>234</v>
      </c>
      <c r="E155" s="129" t="s">
        <v>234</v>
      </c>
      <c r="F155" s="60"/>
      <c r="G155" s="143"/>
      <c r="H155" s="136" t="s">
        <v>234</v>
      </c>
      <c r="I155" s="60"/>
      <c r="J155" s="61" t="s">
        <v>234</v>
      </c>
      <c r="K155" s="171"/>
      <c r="L155" s="171"/>
      <c r="M155" s="60"/>
      <c r="N155" s="62"/>
      <c r="O155" s="62"/>
      <c r="P155" s="63"/>
      <c r="Q155" s="64"/>
      <c r="R155" s="65"/>
    </row>
    <row r="156" spans="1:21" x14ac:dyDescent="0.25">
      <c r="A156" s="70"/>
      <c r="B156" s="73" t="s">
        <v>165</v>
      </c>
      <c r="C156" s="27" t="s">
        <v>166</v>
      </c>
      <c r="D156" s="90">
        <v>0.24</v>
      </c>
      <c r="E156" s="90">
        <v>0.24</v>
      </c>
      <c r="F156" s="56">
        <f t="shared" ref="F156:F173" si="31">D156/E156-1</f>
        <v>0</v>
      </c>
      <c r="G156" s="142">
        <v>0</v>
      </c>
      <c r="H156" s="133">
        <v>0.24</v>
      </c>
      <c r="I156" s="56">
        <f>D156/H156-1</f>
        <v>0</v>
      </c>
      <c r="J156" s="57">
        <v>0.24</v>
      </c>
      <c r="K156" s="170">
        <v>0.24</v>
      </c>
      <c r="L156" s="170">
        <v>0.24</v>
      </c>
      <c r="M156" s="56">
        <f t="shared" ref="M156:M173" si="32">D156/J156-1</f>
        <v>0</v>
      </c>
      <c r="N156" s="30" t="s">
        <v>31</v>
      </c>
      <c r="P156" s="58"/>
      <c r="R156" s="59"/>
      <c r="S156" s="70"/>
      <c r="T156" s="70"/>
      <c r="U156" s="70"/>
    </row>
    <row r="157" spans="1:21" x14ac:dyDescent="0.25">
      <c r="A157" s="70"/>
      <c r="B157" s="73" t="s">
        <v>167</v>
      </c>
      <c r="C157" s="107" t="s">
        <v>168</v>
      </c>
      <c r="D157" s="122">
        <v>1.62</v>
      </c>
      <c r="E157" s="129">
        <v>1.62</v>
      </c>
      <c r="F157" s="60">
        <f t="shared" si="31"/>
        <v>0</v>
      </c>
      <c r="G157" s="143">
        <v>0</v>
      </c>
      <c r="H157" s="136">
        <v>1.62</v>
      </c>
      <c r="I157" s="60">
        <f t="shared" ref="I157:I172" si="33">D157/H157-1</f>
        <v>0</v>
      </c>
      <c r="J157" s="61">
        <v>1.62</v>
      </c>
      <c r="K157" s="171">
        <v>1.62</v>
      </c>
      <c r="L157" s="171">
        <v>1.62</v>
      </c>
      <c r="M157" s="60">
        <f t="shared" si="32"/>
        <v>0</v>
      </c>
      <c r="N157" s="62" t="s">
        <v>20</v>
      </c>
      <c r="O157" s="62"/>
      <c r="P157" s="63"/>
      <c r="Q157" s="64"/>
      <c r="R157" s="65"/>
      <c r="S157" s="70"/>
      <c r="T157" s="70"/>
      <c r="U157" s="70"/>
    </row>
    <row r="158" spans="1:21" x14ac:dyDescent="0.25">
      <c r="A158" s="70"/>
      <c r="B158" s="73" t="s">
        <v>21</v>
      </c>
      <c r="C158" s="27" t="s">
        <v>169</v>
      </c>
      <c r="D158" s="90">
        <v>189.95</v>
      </c>
      <c r="E158" s="90">
        <v>189.95</v>
      </c>
      <c r="F158" s="56">
        <f t="shared" si="31"/>
        <v>0</v>
      </c>
      <c r="G158" s="142">
        <v>1286919</v>
      </c>
      <c r="H158" s="133">
        <v>189.9</v>
      </c>
      <c r="I158" s="56">
        <f t="shared" si="33"/>
        <v>2.6329647182721239E-4</v>
      </c>
      <c r="J158" s="57">
        <v>108</v>
      </c>
      <c r="K158" s="170">
        <v>193</v>
      </c>
      <c r="L158" s="170">
        <v>108</v>
      </c>
      <c r="M158" s="56">
        <f t="shared" si="32"/>
        <v>0.75879629629629619</v>
      </c>
      <c r="N158" s="30" t="s">
        <v>20</v>
      </c>
      <c r="O158" s="30" t="s">
        <v>271</v>
      </c>
      <c r="P158" s="58">
        <v>6.25</v>
      </c>
      <c r="Q158" s="32">
        <v>46146</v>
      </c>
      <c r="R158" s="59">
        <v>46161</v>
      </c>
      <c r="S158" s="70"/>
      <c r="T158" s="70"/>
      <c r="U158" s="70"/>
    </row>
    <row r="159" spans="1:21" x14ac:dyDescent="0.25">
      <c r="A159" s="70"/>
      <c r="B159" s="73"/>
      <c r="C159" s="107" t="s">
        <v>170</v>
      </c>
      <c r="D159" s="122">
        <v>143.1</v>
      </c>
      <c r="E159" s="129">
        <v>143.1</v>
      </c>
      <c r="F159" s="60">
        <f t="shared" si="31"/>
        <v>0</v>
      </c>
      <c r="G159" s="143">
        <v>120324</v>
      </c>
      <c r="H159" s="136">
        <v>158.94999999999999</v>
      </c>
      <c r="I159" s="60">
        <f t="shared" si="33"/>
        <v>-9.9716892104435351E-2</v>
      </c>
      <c r="J159" s="61">
        <v>88.45</v>
      </c>
      <c r="K159" s="171">
        <v>164.95</v>
      </c>
      <c r="L159" s="171">
        <v>88.45</v>
      </c>
      <c r="M159" s="60">
        <f t="shared" si="32"/>
        <v>0.61786319954776703</v>
      </c>
      <c r="N159" s="62" t="s">
        <v>20</v>
      </c>
      <c r="O159" s="62"/>
      <c r="P159" s="63"/>
      <c r="Q159" s="64"/>
      <c r="R159" s="65"/>
      <c r="S159" s="70"/>
      <c r="T159" s="70"/>
      <c r="U159" s="70"/>
    </row>
    <row r="160" spans="1:21" x14ac:dyDescent="0.25">
      <c r="A160" s="70"/>
      <c r="B160" s="73" t="s">
        <v>171</v>
      </c>
      <c r="C160" s="27" t="s">
        <v>172</v>
      </c>
      <c r="D160" s="90">
        <v>10.5</v>
      </c>
      <c r="E160" s="90">
        <v>10.5</v>
      </c>
      <c r="F160" s="56">
        <f t="shared" si="31"/>
        <v>0</v>
      </c>
      <c r="G160" s="142">
        <v>287860</v>
      </c>
      <c r="H160" s="133">
        <v>10.71</v>
      </c>
      <c r="I160" s="56">
        <f t="shared" si="33"/>
        <v>-1.9607843137254943E-2</v>
      </c>
      <c r="J160" s="57">
        <v>3.5</v>
      </c>
      <c r="K160" s="170">
        <v>17.420000000000002</v>
      </c>
      <c r="L160" s="170">
        <v>3.5</v>
      </c>
      <c r="M160" s="56">
        <f t="shared" si="32"/>
        <v>2</v>
      </c>
      <c r="N160" s="30" t="s">
        <v>20</v>
      </c>
      <c r="P160" s="58"/>
      <c r="R160" s="59"/>
      <c r="S160" s="70"/>
      <c r="T160" s="70"/>
      <c r="U160" s="70"/>
    </row>
    <row r="161" spans="1:21" x14ac:dyDescent="0.25">
      <c r="A161" s="70"/>
      <c r="B161" s="73" t="s">
        <v>173</v>
      </c>
      <c r="C161" s="107" t="s">
        <v>174</v>
      </c>
      <c r="D161" s="122">
        <v>28.15</v>
      </c>
      <c r="E161" s="129">
        <v>28.15</v>
      </c>
      <c r="F161" s="60">
        <f t="shared" si="31"/>
        <v>0</v>
      </c>
      <c r="G161" s="143">
        <v>27829</v>
      </c>
      <c r="H161" s="136">
        <v>28.15</v>
      </c>
      <c r="I161" s="60">
        <f t="shared" si="33"/>
        <v>0</v>
      </c>
      <c r="J161" s="61">
        <v>8.6999999999999993</v>
      </c>
      <c r="K161" s="171">
        <v>31.95</v>
      </c>
      <c r="L161" s="171">
        <v>8.6999999999999993</v>
      </c>
      <c r="M161" s="60">
        <f t="shared" si="32"/>
        <v>2.235632183908046</v>
      </c>
      <c r="N161" s="62" t="s">
        <v>175</v>
      </c>
      <c r="O161" s="62"/>
      <c r="P161" s="63"/>
      <c r="Q161" s="64"/>
      <c r="R161" s="65"/>
      <c r="S161" s="70"/>
      <c r="T161" s="70"/>
      <c r="U161" s="70"/>
    </row>
    <row r="162" spans="1:21" x14ac:dyDescent="0.25">
      <c r="A162" s="70"/>
      <c r="B162" s="73" t="s">
        <v>21</v>
      </c>
      <c r="C162" s="27" t="s">
        <v>176</v>
      </c>
      <c r="D162" s="90">
        <v>2.84</v>
      </c>
      <c r="E162" s="90">
        <v>2.84</v>
      </c>
      <c r="F162" s="56">
        <f t="shared" si="31"/>
        <v>0</v>
      </c>
      <c r="G162" s="142">
        <v>398</v>
      </c>
      <c r="H162" s="133">
        <v>2.84</v>
      </c>
      <c r="I162" s="56">
        <f t="shared" si="33"/>
        <v>0</v>
      </c>
      <c r="J162" s="57">
        <v>2.15</v>
      </c>
      <c r="K162" s="170">
        <v>2.84</v>
      </c>
      <c r="L162" s="170">
        <v>2.15</v>
      </c>
      <c r="M162" s="56">
        <f t="shared" si="32"/>
        <v>0.32093023255813957</v>
      </c>
      <c r="N162" s="30" t="s">
        <v>20</v>
      </c>
      <c r="P162" s="58"/>
      <c r="R162" s="59"/>
      <c r="S162" s="70"/>
      <c r="T162" s="70"/>
      <c r="U162" s="70"/>
    </row>
    <row r="163" spans="1:21" x14ac:dyDescent="0.25">
      <c r="A163" s="70"/>
      <c r="B163" s="73" t="s">
        <v>177</v>
      </c>
      <c r="C163" s="107" t="s">
        <v>178</v>
      </c>
      <c r="D163" s="122">
        <v>6.95</v>
      </c>
      <c r="E163" s="129">
        <v>6.95</v>
      </c>
      <c r="F163" s="60">
        <f>D163/E163-1</f>
        <v>0</v>
      </c>
      <c r="G163" s="143">
        <v>463297</v>
      </c>
      <c r="H163" s="136">
        <v>6.6</v>
      </c>
      <c r="I163" s="60">
        <f t="shared" si="33"/>
        <v>5.3030303030303205E-2</v>
      </c>
      <c r="J163" s="61">
        <v>6.85</v>
      </c>
      <c r="K163" s="171">
        <v>8.75</v>
      </c>
      <c r="L163" s="171">
        <v>6.5</v>
      </c>
      <c r="M163" s="60">
        <f t="shared" si="32"/>
        <v>1.4598540145985384E-2</v>
      </c>
      <c r="N163" s="62" t="s">
        <v>179</v>
      </c>
      <c r="O163" s="62"/>
      <c r="P163" s="63"/>
      <c r="Q163" s="64"/>
      <c r="R163" s="65"/>
      <c r="S163" s="70"/>
      <c r="T163" s="70"/>
      <c r="U163" s="70"/>
    </row>
    <row r="164" spans="1:21" x14ac:dyDescent="0.25">
      <c r="A164" s="70"/>
      <c r="B164" s="73" t="s">
        <v>180</v>
      </c>
      <c r="C164" s="27" t="s">
        <v>181</v>
      </c>
      <c r="D164" s="90">
        <v>4.03</v>
      </c>
      <c r="E164" s="90">
        <v>4.25</v>
      </c>
      <c r="F164" s="56">
        <f t="shared" si="31"/>
        <v>-5.1764705882352935E-2</v>
      </c>
      <c r="G164" s="142">
        <v>7025210</v>
      </c>
      <c r="H164" s="133">
        <v>4.25</v>
      </c>
      <c r="I164" s="56">
        <f t="shared" si="33"/>
        <v>-5.1764705882352935E-2</v>
      </c>
      <c r="J164" s="57">
        <v>2.5</v>
      </c>
      <c r="K164" s="170">
        <v>5.85</v>
      </c>
      <c r="L164" s="170">
        <v>2.5</v>
      </c>
      <c r="M164" s="56">
        <f t="shared" si="32"/>
        <v>0.6120000000000001</v>
      </c>
      <c r="N164" s="30" t="s">
        <v>20</v>
      </c>
      <c r="P164" s="58"/>
      <c r="R164" s="59"/>
      <c r="S164" s="70"/>
      <c r="T164" s="70"/>
      <c r="U164" s="70"/>
    </row>
    <row r="165" spans="1:21" x14ac:dyDescent="0.25">
      <c r="A165" s="70"/>
      <c r="B165" s="73" t="s">
        <v>182</v>
      </c>
      <c r="C165" s="107" t="s">
        <v>183</v>
      </c>
      <c r="D165" s="122">
        <v>39</v>
      </c>
      <c r="E165" s="129">
        <v>39</v>
      </c>
      <c r="F165" s="60">
        <f t="shared" si="31"/>
        <v>0</v>
      </c>
      <c r="G165" s="143">
        <v>126443</v>
      </c>
      <c r="H165" s="136">
        <v>39</v>
      </c>
      <c r="I165" s="60">
        <f t="shared" si="33"/>
        <v>0</v>
      </c>
      <c r="J165" s="61">
        <v>41.9</v>
      </c>
      <c r="K165" s="171">
        <v>44.9</v>
      </c>
      <c r="L165" s="171">
        <v>31.2</v>
      </c>
      <c r="M165" s="60">
        <f t="shared" si="32"/>
        <v>-6.9212410501193311E-2</v>
      </c>
      <c r="N165" s="62" t="s">
        <v>20</v>
      </c>
      <c r="O165" s="62"/>
      <c r="P165" s="63">
        <v>0.3</v>
      </c>
      <c r="Q165" s="64">
        <v>46213</v>
      </c>
      <c r="R165" s="65">
        <v>46237</v>
      </c>
      <c r="S165" s="70"/>
      <c r="T165" s="70"/>
      <c r="U165" s="70"/>
    </row>
    <row r="166" spans="1:21" x14ac:dyDescent="0.25">
      <c r="A166" s="70"/>
      <c r="B166" s="73" t="s">
        <v>21</v>
      </c>
      <c r="C166" s="27" t="s">
        <v>184</v>
      </c>
      <c r="D166" s="90">
        <v>203</v>
      </c>
      <c r="E166" s="90">
        <v>203</v>
      </c>
      <c r="F166" s="56">
        <f t="shared" si="31"/>
        <v>0</v>
      </c>
      <c r="G166" s="142">
        <v>5146</v>
      </c>
      <c r="H166" s="133">
        <v>203</v>
      </c>
      <c r="I166" s="56">
        <f t="shared" si="33"/>
        <v>0</v>
      </c>
      <c r="J166" s="57">
        <v>170.9</v>
      </c>
      <c r="K166" s="170">
        <v>203</v>
      </c>
      <c r="L166" s="170">
        <v>170.9</v>
      </c>
      <c r="M166" s="56">
        <f t="shared" si="32"/>
        <v>0.1878291398478642</v>
      </c>
      <c r="N166" s="30" t="s">
        <v>20</v>
      </c>
      <c r="P166" s="58"/>
      <c r="R166" s="59"/>
      <c r="S166" s="70"/>
      <c r="T166" s="70"/>
      <c r="U166" s="70"/>
    </row>
    <row r="167" spans="1:21" x14ac:dyDescent="0.25">
      <c r="A167" s="70"/>
      <c r="B167" s="73"/>
      <c r="C167" s="107" t="s">
        <v>186</v>
      </c>
      <c r="D167" s="122">
        <v>1.91</v>
      </c>
      <c r="E167" s="129">
        <v>1.9</v>
      </c>
      <c r="F167" s="60">
        <f t="shared" si="31"/>
        <v>5.2631578947368585E-3</v>
      </c>
      <c r="G167" s="143">
        <v>1186449</v>
      </c>
      <c r="H167" s="136">
        <v>1.98</v>
      </c>
      <c r="I167" s="60">
        <f t="shared" si="33"/>
        <v>-3.5353535353535359E-2</v>
      </c>
      <c r="J167" s="61">
        <v>0.93</v>
      </c>
      <c r="K167" s="171">
        <v>2.95</v>
      </c>
      <c r="L167" s="171">
        <v>0.93</v>
      </c>
      <c r="M167" s="60">
        <f t="shared" si="32"/>
        <v>1.053763440860215</v>
      </c>
      <c r="N167" s="62" t="s">
        <v>20</v>
      </c>
      <c r="O167" s="62"/>
      <c r="P167" s="63"/>
      <c r="Q167" s="64"/>
      <c r="R167" s="65"/>
      <c r="S167" s="70"/>
      <c r="T167" s="70"/>
      <c r="U167" s="70"/>
    </row>
    <row r="168" spans="1:21" x14ac:dyDescent="0.25">
      <c r="A168" s="70"/>
      <c r="B168" s="73" t="s">
        <v>185</v>
      </c>
      <c r="C168" s="27" t="s">
        <v>188</v>
      </c>
      <c r="D168" s="90">
        <v>8.75</v>
      </c>
      <c r="E168" s="90">
        <v>8.75</v>
      </c>
      <c r="F168" s="56">
        <f t="shared" si="31"/>
        <v>0</v>
      </c>
      <c r="G168" s="142">
        <v>544549</v>
      </c>
      <c r="H168" s="133">
        <v>8.75</v>
      </c>
      <c r="I168" s="56">
        <f t="shared" si="33"/>
        <v>0</v>
      </c>
      <c r="J168" s="57">
        <v>7.3</v>
      </c>
      <c r="K168" s="170">
        <v>8.8000000000000007</v>
      </c>
      <c r="L168" s="170">
        <v>7.3</v>
      </c>
      <c r="M168" s="56">
        <f t="shared" si="32"/>
        <v>0.1986301369863015</v>
      </c>
      <c r="N168" s="30" t="s">
        <v>40</v>
      </c>
      <c r="P168" s="58"/>
      <c r="R168" s="59"/>
      <c r="S168" s="70"/>
      <c r="T168" s="70"/>
      <c r="U168" s="70"/>
    </row>
    <row r="169" spans="1:21" x14ac:dyDescent="0.25">
      <c r="A169" s="70"/>
      <c r="B169" s="73" t="s">
        <v>187</v>
      </c>
      <c r="C169" s="107" t="s">
        <v>242</v>
      </c>
      <c r="D169" s="122">
        <v>9.3000000000000007</v>
      </c>
      <c r="E169" s="129">
        <v>9.3000000000000007</v>
      </c>
      <c r="F169" s="60">
        <f t="shared" si="31"/>
        <v>0</v>
      </c>
      <c r="G169" s="143">
        <v>13275</v>
      </c>
      <c r="H169" s="136">
        <v>9.3000000000000007</v>
      </c>
      <c r="I169" s="60">
        <f t="shared" si="33"/>
        <v>0</v>
      </c>
      <c r="J169" s="61">
        <v>6.55</v>
      </c>
      <c r="K169" s="171">
        <v>10</v>
      </c>
      <c r="L169" s="171">
        <v>5.95</v>
      </c>
      <c r="M169" s="60">
        <f t="shared" si="32"/>
        <v>0.41984732824427495</v>
      </c>
      <c r="N169" s="62" t="s">
        <v>20</v>
      </c>
      <c r="O169" s="62"/>
      <c r="P169" s="63"/>
      <c r="Q169" s="64"/>
      <c r="R169" s="65"/>
      <c r="S169" s="70"/>
      <c r="T169" s="70"/>
      <c r="U169" s="70"/>
    </row>
    <row r="170" spans="1:21" x14ac:dyDescent="0.25">
      <c r="A170" s="70"/>
      <c r="B170" s="73" t="s">
        <v>21</v>
      </c>
      <c r="C170" s="27" t="s">
        <v>189</v>
      </c>
      <c r="D170" s="90">
        <v>5.2</v>
      </c>
      <c r="E170" s="90">
        <v>5.2</v>
      </c>
      <c r="F170" s="56">
        <f t="shared" si="31"/>
        <v>0</v>
      </c>
      <c r="G170" s="142">
        <v>42452</v>
      </c>
      <c r="H170" s="133">
        <v>5.2</v>
      </c>
      <c r="I170" s="56">
        <f t="shared" si="33"/>
        <v>0</v>
      </c>
      <c r="J170" s="57">
        <v>6</v>
      </c>
      <c r="K170" s="170">
        <v>6.4</v>
      </c>
      <c r="L170" s="170">
        <v>5</v>
      </c>
      <c r="M170" s="56">
        <f>D170/J170-1</f>
        <v>-0.1333333333333333</v>
      </c>
      <c r="N170" s="30" t="s">
        <v>40</v>
      </c>
      <c r="P170" s="58"/>
      <c r="R170" s="59"/>
      <c r="S170" s="70"/>
      <c r="T170" s="70"/>
      <c r="U170" s="70"/>
    </row>
    <row r="171" spans="1:21" x14ac:dyDescent="0.25">
      <c r="A171" s="70"/>
      <c r="B171" s="73" t="s">
        <v>21</v>
      </c>
      <c r="C171" s="107" t="s">
        <v>191</v>
      </c>
      <c r="D171" s="122">
        <v>6.24</v>
      </c>
      <c r="E171" s="129">
        <v>6.24</v>
      </c>
      <c r="F171" s="60">
        <f t="shared" si="31"/>
        <v>0</v>
      </c>
      <c r="G171" s="143">
        <v>539306</v>
      </c>
      <c r="H171" s="136">
        <v>6.24</v>
      </c>
      <c r="I171" s="60">
        <f t="shared" si="33"/>
        <v>0</v>
      </c>
      <c r="J171" s="61">
        <v>4.0999999999999996</v>
      </c>
      <c r="K171" s="171">
        <v>9.5</v>
      </c>
      <c r="L171" s="171">
        <v>4.0999999999999996</v>
      </c>
      <c r="M171" s="60">
        <f t="shared" si="32"/>
        <v>0.52195121951219536</v>
      </c>
      <c r="N171" s="62" t="s">
        <v>20</v>
      </c>
      <c r="O171" s="62"/>
      <c r="P171" s="63"/>
      <c r="Q171" s="64"/>
      <c r="R171" s="65"/>
      <c r="S171" s="70"/>
      <c r="T171" s="70"/>
      <c r="U171" s="70"/>
    </row>
    <row r="172" spans="1:21" x14ac:dyDescent="0.25">
      <c r="A172" s="70"/>
      <c r="B172" s="73" t="s">
        <v>190</v>
      </c>
      <c r="C172" s="27" t="s">
        <v>195</v>
      </c>
      <c r="D172" s="90">
        <v>6.2</v>
      </c>
      <c r="E172" s="90">
        <v>6.4</v>
      </c>
      <c r="F172" s="56">
        <f t="shared" si="31"/>
        <v>-3.125E-2</v>
      </c>
      <c r="G172" s="142">
        <v>648137</v>
      </c>
      <c r="H172" s="133">
        <v>6.15</v>
      </c>
      <c r="I172" s="56">
        <f t="shared" si="33"/>
        <v>8.1300813008129413E-3</v>
      </c>
      <c r="J172" s="57">
        <v>5.4</v>
      </c>
      <c r="K172" s="170">
        <v>8.4499999999999993</v>
      </c>
      <c r="L172" s="170">
        <v>5.4</v>
      </c>
      <c r="M172" s="56">
        <f t="shared" si="32"/>
        <v>0.14814814814814814</v>
      </c>
      <c r="N172" s="30" t="s">
        <v>20</v>
      </c>
      <c r="P172" s="58"/>
      <c r="R172" s="59"/>
      <c r="S172" s="70"/>
      <c r="T172" s="70"/>
      <c r="U172" s="70"/>
    </row>
    <row r="173" spans="1:21" x14ac:dyDescent="0.25">
      <c r="B173" s="82" t="s">
        <v>194</v>
      </c>
      <c r="C173" s="114" t="s">
        <v>196</v>
      </c>
      <c r="D173" s="123">
        <v>2.48</v>
      </c>
      <c r="E173" s="132">
        <v>2.48</v>
      </c>
      <c r="F173" s="115">
        <f t="shared" si="31"/>
        <v>0</v>
      </c>
      <c r="G173" s="148">
        <v>0</v>
      </c>
      <c r="H173" s="141">
        <v>2.48</v>
      </c>
      <c r="I173" s="115">
        <f>D173/H173-1</f>
        <v>0</v>
      </c>
      <c r="J173" s="116">
        <v>2.48</v>
      </c>
      <c r="K173" s="175">
        <v>2.48</v>
      </c>
      <c r="L173" s="175">
        <v>2.48</v>
      </c>
      <c r="M173" s="115">
        <f t="shared" si="32"/>
        <v>0</v>
      </c>
      <c r="N173" s="117" t="s">
        <v>20</v>
      </c>
      <c r="O173" s="117"/>
      <c r="P173" s="118"/>
      <c r="Q173" s="119"/>
      <c r="R173" s="120"/>
    </row>
    <row r="174" spans="1:21" x14ac:dyDescent="0.25">
      <c r="P174" s="81"/>
    </row>
    <row r="175" spans="1:21" x14ac:dyDescent="0.25">
      <c r="P175" s="81"/>
    </row>
    <row r="176" spans="1:21" x14ac:dyDescent="0.25">
      <c r="P176" s="81"/>
    </row>
    <row r="177" spans="16:16" s="30" customFormat="1" x14ac:dyDescent="0.25">
      <c r="P177" s="81"/>
    </row>
    <row r="178" spans="16:16" s="30" customFormat="1" x14ac:dyDescent="0.25">
      <c r="P178" s="81"/>
    </row>
    <row r="179" spans="16:16" s="30" customFormat="1" x14ac:dyDescent="0.25">
      <c r="P179" s="81"/>
    </row>
    <row r="180" spans="16:16" s="30" customFormat="1" x14ac:dyDescent="0.25">
      <c r="P180" s="81"/>
    </row>
    <row r="181" spans="16:16" s="30" customFormat="1" x14ac:dyDescent="0.25">
      <c r="P181" s="81"/>
    </row>
    <row r="182" spans="16:16" s="30" customFormat="1" x14ac:dyDescent="0.25">
      <c r="P182" s="81"/>
    </row>
    <row r="183" spans="16:16" s="30" customFormat="1" x14ac:dyDescent="0.25">
      <c r="P183" s="81"/>
    </row>
    <row r="184" spans="16:16" s="30" customFormat="1" x14ac:dyDescent="0.25">
      <c r="P184" s="81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cellIs" dxfId="2" priority="58" operator="greaterThan">
      <formula>0.1</formula>
    </cfRule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I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I16:I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I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I2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I21 I23 I25 I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I22 I24 I26">
    <cfRule type="iconSet" priority="89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</conditionalFormatting>
  <conditionalFormatting sqref="I28:I32 I5:I15 I19 I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I28:I32 I5:I19">
    <cfRule type="iconSet" priority="160">
      <iconSet iconSet="3Arrows">
        <cfvo type="percent" val="0"/>
        <cfvo type="num" val="0"/>
        <cfvo type="num" val="0" gte="0"/>
      </iconSet>
    </cfRule>
    <cfRule type="iconSet" priority="161">
      <iconSet iconSet="3Arrows">
        <cfvo type="percent" val="0"/>
        <cfvo type="num" val="0"/>
        <cfvo type="num" val="0" gte="0"/>
      </iconSet>
    </cfRule>
  </conditionalFormatting>
  <conditionalFormatting sqref="I33:I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I103:I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I112:I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I135:I142 I35:I51 I112:I122 I124:I133 I144:I153 I155:I157 I53:I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I158:I164 I166 I168 I170 I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I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I167 I169 I171 I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J51:K51"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J101:K101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</conditionalFormatting>
  <conditionalFormatting sqref="J110:K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J122:K122"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M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M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M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M2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5">
      <iconSet iconSet="3Arrows">
        <cfvo type="percent" val="0"/>
        <cfvo type="num" val="0"/>
        <cfvo type="num" val="0" gte="0"/>
      </iconSet>
    </cfRule>
  </conditionalFormatting>
  <conditionalFormatting sqref="M21 M23 M25 M27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M22 M24 M26">
    <cfRule type="iconSet" priority="83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M28:M32 M5:M15 M19 M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M28:M32 M5:M19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M33:M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M35 M135:M142 M37:M51 M112:M122 M124:M133 M144:M153 M155:M157 M53:M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M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M103:M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M112:M122">
    <cfRule type="iconSet" priority="347">
      <iconSet iconSet="3Arrows">
        <cfvo type="percent" val="0"/>
        <cfvo type="num" val="0"/>
        <cfvo type="num" val="0" gte="0"/>
      </iconSet>
    </cfRule>
    <cfRule type="iconSet" priority="348">
      <iconSet iconSet="3Arrows">
        <cfvo type="percent" val="0"/>
        <cfvo type="num" val="0"/>
        <cfvo type="num" val="0" gte="0"/>
      </iconSet>
    </cfRule>
  </conditionalFormatting>
  <conditionalFormatting sqref="M158:M164 M166 M168 M170 M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M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M167 M169 M171 M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U106:U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X106:X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B106:AB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32"/>
  <sheetViews>
    <sheetView showGridLines="0" zoomScaleNormal="100" workbookViewId="0">
      <selection activeCell="E41" sqref="E41"/>
    </sheetView>
  </sheetViews>
  <sheetFormatPr defaultColWidth="0" defaultRowHeight="15" x14ac:dyDescent="0.25"/>
  <cols>
    <col min="1" max="1" width="28.140625" style="95" customWidth="1"/>
    <col min="2" max="2" width="8.85546875" style="96" customWidth="1"/>
    <col min="3" max="3" width="23.5703125" style="96" customWidth="1"/>
    <col min="4" max="4" width="9" style="96" customWidth="1"/>
    <col min="5" max="5" width="14.42578125" style="96" customWidth="1"/>
    <col min="6" max="6" width="12.140625" style="98" customWidth="1"/>
    <col min="7" max="7" width="19.140625" style="98" bestFit="1" customWidth="1"/>
    <col min="8" max="8" width="9.5703125" style="96" bestFit="1" customWidth="1"/>
    <col min="9" max="10" width="9.140625" style="96" customWidth="1"/>
    <col min="11" max="253" width="9.140625" style="96" hidden="1"/>
    <col min="254" max="254" width="28.140625" style="96" customWidth="1"/>
    <col min="255" max="255" width="3.5703125" style="96" customWidth="1"/>
    <col min="256" max="256" width="31.140625" style="96" customWidth="1"/>
    <col min="257" max="257" width="11.140625" style="96" customWidth="1"/>
    <col min="258" max="258" width="9.85546875" style="96" customWidth="1"/>
    <col min="259" max="259" width="11.42578125" style="96" customWidth="1"/>
    <col min="260" max="260" width="3.140625" style="96" customWidth="1"/>
    <col min="261" max="261" width="17.42578125" style="96" bestFit="1" customWidth="1"/>
    <col min="262" max="262" width="11.42578125" style="96" customWidth="1"/>
    <col min="263" max="263" width="22.5703125" style="96" bestFit="1" customWidth="1"/>
    <col min="264" max="264" width="9.5703125" style="96" bestFit="1" customWidth="1"/>
    <col min="265" max="266" width="9.140625" style="96" customWidth="1"/>
    <col min="267" max="509" width="9.140625" style="96" hidden="1"/>
    <col min="510" max="510" width="28.140625" style="96" customWidth="1"/>
    <col min="511" max="511" width="3.5703125" style="96" customWidth="1"/>
    <col min="512" max="512" width="31.140625" style="96" customWidth="1"/>
    <col min="513" max="513" width="11.140625" style="96" customWidth="1"/>
    <col min="514" max="514" width="9.85546875" style="96" customWidth="1"/>
    <col min="515" max="515" width="11.42578125" style="96" customWidth="1"/>
    <col min="516" max="516" width="3.140625" style="96" customWidth="1"/>
    <col min="517" max="517" width="17.42578125" style="96" bestFit="1" customWidth="1"/>
    <col min="518" max="518" width="11.42578125" style="96" customWidth="1"/>
    <col min="519" max="519" width="22.5703125" style="96" bestFit="1" customWidth="1"/>
    <col min="520" max="520" width="9.5703125" style="96" bestFit="1" customWidth="1"/>
    <col min="521" max="522" width="9.140625" style="96" customWidth="1"/>
    <col min="523" max="765" width="9.140625" style="96" hidden="1"/>
    <col min="766" max="766" width="28.140625" style="96" customWidth="1"/>
    <col min="767" max="767" width="3.5703125" style="96" customWidth="1"/>
    <col min="768" max="768" width="31.140625" style="96" customWidth="1"/>
    <col min="769" max="769" width="11.140625" style="96" customWidth="1"/>
    <col min="770" max="770" width="9.85546875" style="96" customWidth="1"/>
    <col min="771" max="771" width="11.42578125" style="96" customWidth="1"/>
    <col min="772" max="772" width="3.140625" style="96" customWidth="1"/>
    <col min="773" max="773" width="17.42578125" style="96" bestFit="1" customWidth="1"/>
    <col min="774" max="774" width="11.42578125" style="96" customWidth="1"/>
    <col min="775" max="775" width="22.5703125" style="96" bestFit="1" customWidth="1"/>
    <col min="776" max="776" width="9.5703125" style="96" bestFit="1" customWidth="1"/>
    <col min="777" max="778" width="9.140625" style="96" customWidth="1"/>
    <col min="779" max="1021" width="9.140625" style="96" hidden="1"/>
    <col min="1022" max="1022" width="28.140625" style="96" customWidth="1"/>
    <col min="1023" max="1023" width="3.5703125" style="96" customWidth="1"/>
    <col min="1024" max="1024" width="31.140625" style="96" customWidth="1"/>
    <col min="1025" max="1025" width="11.140625" style="96" customWidth="1"/>
    <col min="1026" max="1026" width="9.85546875" style="96" customWidth="1"/>
    <col min="1027" max="1027" width="11.42578125" style="96" customWidth="1"/>
    <col min="1028" max="1028" width="3.140625" style="96" customWidth="1"/>
    <col min="1029" max="1029" width="17.42578125" style="96" bestFit="1" customWidth="1"/>
    <col min="1030" max="1030" width="11.42578125" style="96" customWidth="1"/>
    <col min="1031" max="1031" width="22.5703125" style="96" bestFit="1" customWidth="1"/>
    <col min="1032" max="1032" width="9.5703125" style="96" bestFit="1" customWidth="1"/>
    <col min="1033" max="1034" width="9.140625" style="96" customWidth="1"/>
    <col min="1035" max="1277" width="9.140625" style="96" hidden="1"/>
    <col min="1278" max="1278" width="28.140625" style="96" customWidth="1"/>
    <col min="1279" max="1279" width="3.5703125" style="96" customWidth="1"/>
    <col min="1280" max="1280" width="31.140625" style="96" customWidth="1"/>
    <col min="1281" max="1281" width="11.140625" style="96" customWidth="1"/>
    <col min="1282" max="1282" width="9.85546875" style="96" customWidth="1"/>
    <col min="1283" max="1283" width="11.42578125" style="96" customWidth="1"/>
    <col min="1284" max="1284" width="3.140625" style="96" customWidth="1"/>
    <col min="1285" max="1285" width="17.42578125" style="96" bestFit="1" customWidth="1"/>
    <col min="1286" max="1286" width="11.42578125" style="96" customWidth="1"/>
    <col min="1287" max="1287" width="22.5703125" style="96" bestFit="1" customWidth="1"/>
    <col min="1288" max="1288" width="9.5703125" style="96" bestFit="1" customWidth="1"/>
    <col min="1289" max="1290" width="9.140625" style="96" customWidth="1"/>
    <col min="1291" max="1533" width="9.140625" style="96" hidden="1"/>
    <col min="1534" max="1534" width="28.140625" style="96" customWidth="1"/>
    <col min="1535" max="1535" width="3.5703125" style="96" customWidth="1"/>
    <col min="1536" max="1536" width="31.140625" style="96" customWidth="1"/>
    <col min="1537" max="1537" width="11.140625" style="96" customWidth="1"/>
    <col min="1538" max="1538" width="9.85546875" style="96" customWidth="1"/>
    <col min="1539" max="1539" width="11.42578125" style="96" customWidth="1"/>
    <col min="1540" max="1540" width="3.140625" style="96" customWidth="1"/>
    <col min="1541" max="1541" width="17.42578125" style="96" bestFit="1" customWidth="1"/>
    <col min="1542" max="1542" width="11.42578125" style="96" customWidth="1"/>
    <col min="1543" max="1543" width="22.5703125" style="96" bestFit="1" customWidth="1"/>
    <col min="1544" max="1544" width="9.5703125" style="96" bestFit="1" customWidth="1"/>
    <col min="1545" max="1546" width="9.140625" style="96" customWidth="1"/>
    <col min="1547" max="1789" width="9.140625" style="96" hidden="1"/>
    <col min="1790" max="1790" width="28.140625" style="96" customWidth="1"/>
    <col min="1791" max="1791" width="3.5703125" style="96" customWidth="1"/>
    <col min="1792" max="1792" width="31.140625" style="96" customWidth="1"/>
    <col min="1793" max="1793" width="11.140625" style="96" customWidth="1"/>
    <col min="1794" max="1794" width="9.85546875" style="96" customWidth="1"/>
    <col min="1795" max="1795" width="11.42578125" style="96" customWidth="1"/>
    <col min="1796" max="1796" width="3.140625" style="96" customWidth="1"/>
    <col min="1797" max="1797" width="17.42578125" style="96" bestFit="1" customWidth="1"/>
    <col min="1798" max="1798" width="11.42578125" style="96" customWidth="1"/>
    <col min="1799" max="1799" width="22.5703125" style="96" bestFit="1" customWidth="1"/>
    <col min="1800" max="1800" width="9.5703125" style="96" bestFit="1" customWidth="1"/>
    <col min="1801" max="1802" width="9.140625" style="96" customWidth="1"/>
    <col min="1803" max="2045" width="9.140625" style="96" hidden="1"/>
    <col min="2046" max="2046" width="28.140625" style="96" customWidth="1"/>
    <col min="2047" max="2047" width="3.5703125" style="96" customWidth="1"/>
    <col min="2048" max="2048" width="31.140625" style="96" customWidth="1"/>
    <col min="2049" max="2049" width="11.140625" style="96" customWidth="1"/>
    <col min="2050" max="2050" width="9.85546875" style="96" customWidth="1"/>
    <col min="2051" max="2051" width="11.42578125" style="96" customWidth="1"/>
    <col min="2052" max="2052" width="3.140625" style="96" customWidth="1"/>
    <col min="2053" max="2053" width="17.42578125" style="96" bestFit="1" customWidth="1"/>
    <col min="2054" max="2054" width="11.42578125" style="96" customWidth="1"/>
    <col min="2055" max="2055" width="22.5703125" style="96" bestFit="1" customWidth="1"/>
    <col min="2056" max="2056" width="9.5703125" style="96" bestFit="1" customWidth="1"/>
    <col min="2057" max="2058" width="9.140625" style="96" customWidth="1"/>
    <col min="2059" max="2301" width="9.140625" style="96" hidden="1"/>
    <col min="2302" max="2302" width="28.140625" style="96" customWidth="1"/>
    <col min="2303" max="2303" width="3.5703125" style="96" customWidth="1"/>
    <col min="2304" max="2304" width="31.140625" style="96" customWidth="1"/>
    <col min="2305" max="2305" width="11.140625" style="96" customWidth="1"/>
    <col min="2306" max="2306" width="9.85546875" style="96" customWidth="1"/>
    <col min="2307" max="2307" width="11.42578125" style="96" customWidth="1"/>
    <col min="2308" max="2308" width="3.140625" style="96" customWidth="1"/>
    <col min="2309" max="2309" width="17.42578125" style="96" bestFit="1" customWidth="1"/>
    <col min="2310" max="2310" width="11.42578125" style="96" customWidth="1"/>
    <col min="2311" max="2311" width="22.5703125" style="96" bestFit="1" customWidth="1"/>
    <col min="2312" max="2312" width="9.5703125" style="96" bestFit="1" customWidth="1"/>
    <col min="2313" max="2314" width="9.140625" style="96" customWidth="1"/>
    <col min="2315" max="2557" width="9.140625" style="96" hidden="1"/>
    <col min="2558" max="2558" width="28.140625" style="96" customWidth="1"/>
    <col min="2559" max="2559" width="3.5703125" style="96" customWidth="1"/>
    <col min="2560" max="2560" width="31.140625" style="96" customWidth="1"/>
    <col min="2561" max="2561" width="11.140625" style="96" customWidth="1"/>
    <col min="2562" max="2562" width="9.85546875" style="96" customWidth="1"/>
    <col min="2563" max="2563" width="11.42578125" style="96" customWidth="1"/>
    <col min="2564" max="2564" width="3.140625" style="96" customWidth="1"/>
    <col min="2565" max="2565" width="17.42578125" style="96" bestFit="1" customWidth="1"/>
    <col min="2566" max="2566" width="11.42578125" style="96" customWidth="1"/>
    <col min="2567" max="2567" width="22.5703125" style="96" bestFit="1" customWidth="1"/>
    <col min="2568" max="2568" width="9.5703125" style="96" bestFit="1" customWidth="1"/>
    <col min="2569" max="2570" width="9.140625" style="96" customWidth="1"/>
    <col min="2571" max="2813" width="9.140625" style="96" hidden="1"/>
    <col min="2814" max="2814" width="28.140625" style="96" customWidth="1"/>
    <col min="2815" max="2815" width="3.5703125" style="96" customWidth="1"/>
    <col min="2816" max="2816" width="31.140625" style="96" customWidth="1"/>
    <col min="2817" max="2817" width="11.140625" style="96" customWidth="1"/>
    <col min="2818" max="2818" width="9.85546875" style="96" customWidth="1"/>
    <col min="2819" max="2819" width="11.42578125" style="96" customWidth="1"/>
    <col min="2820" max="2820" width="3.140625" style="96" customWidth="1"/>
    <col min="2821" max="2821" width="17.42578125" style="96" bestFit="1" customWidth="1"/>
    <col min="2822" max="2822" width="11.42578125" style="96" customWidth="1"/>
    <col min="2823" max="2823" width="22.5703125" style="96" bestFit="1" customWidth="1"/>
    <col min="2824" max="2824" width="9.5703125" style="96" bestFit="1" customWidth="1"/>
    <col min="2825" max="2826" width="9.140625" style="96" customWidth="1"/>
    <col min="2827" max="3069" width="9.140625" style="96" hidden="1"/>
    <col min="3070" max="3070" width="28.140625" style="96" customWidth="1"/>
    <col min="3071" max="3071" width="3.5703125" style="96" customWidth="1"/>
    <col min="3072" max="3072" width="31.140625" style="96" customWidth="1"/>
    <col min="3073" max="3073" width="11.140625" style="96" customWidth="1"/>
    <col min="3074" max="3074" width="9.85546875" style="96" customWidth="1"/>
    <col min="3075" max="3075" width="11.42578125" style="96" customWidth="1"/>
    <col min="3076" max="3076" width="3.140625" style="96" customWidth="1"/>
    <col min="3077" max="3077" width="17.42578125" style="96" bestFit="1" customWidth="1"/>
    <col min="3078" max="3078" width="11.42578125" style="96" customWidth="1"/>
    <col min="3079" max="3079" width="22.5703125" style="96" bestFit="1" customWidth="1"/>
    <col min="3080" max="3080" width="9.5703125" style="96" bestFit="1" customWidth="1"/>
    <col min="3081" max="3082" width="9.140625" style="96" customWidth="1"/>
    <col min="3083" max="3325" width="9.140625" style="96" hidden="1"/>
    <col min="3326" max="3326" width="28.140625" style="96" customWidth="1"/>
    <col min="3327" max="3327" width="3.5703125" style="96" customWidth="1"/>
    <col min="3328" max="3328" width="31.140625" style="96" customWidth="1"/>
    <col min="3329" max="3329" width="11.140625" style="96" customWidth="1"/>
    <col min="3330" max="3330" width="9.85546875" style="96" customWidth="1"/>
    <col min="3331" max="3331" width="11.42578125" style="96" customWidth="1"/>
    <col min="3332" max="3332" width="3.140625" style="96" customWidth="1"/>
    <col min="3333" max="3333" width="17.42578125" style="96" bestFit="1" customWidth="1"/>
    <col min="3334" max="3334" width="11.42578125" style="96" customWidth="1"/>
    <col min="3335" max="3335" width="22.5703125" style="96" bestFit="1" customWidth="1"/>
    <col min="3336" max="3336" width="9.5703125" style="96" bestFit="1" customWidth="1"/>
    <col min="3337" max="3338" width="9.140625" style="96" customWidth="1"/>
    <col min="3339" max="3581" width="9.140625" style="96" hidden="1"/>
    <col min="3582" max="3582" width="28.140625" style="96" customWidth="1"/>
    <col min="3583" max="3583" width="3.5703125" style="96" customWidth="1"/>
    <col min="3584" max="3584" width="31.140625" style="96" customWidth="1"/>
    <col min="3585" max="3585" width="11.140625" style="96" customWidth="1"/>
    <col min="3586" max="3586" width="9.85546875" style="96" customWidth="1"/>
    <col min="3587" max="3587" width="11.42578125" style="96" customWidth="1"/>
    <col min="3588" max="3588" width="3.140625" style="96" customWidth="1"/>
    <col min="3589" max="3589" width="17.42578125" style="96" bestFit="1" customWidth="1"/>
    <col min="3590" max="3590" width="11.42578125" style="96" customWidth="1"/>
    <col min="3591" max="3591" width="22.5703125" style="96" bestFit="1" customWidth="1"/>
    <col min="3592" max="3592" width="9.5703125" style="96" bestFit="1" customWidth="1"/>
    <col min="3593" max="3594" width="9.140625" style="96" customWidth="1"/>
    <col min="3595" max="3837" width="9.140625" style="96" hidden="1"/>
    <col min="3838" max="3838" width="28.140625" style="96" customWidth="1"/>
    <col min="3839" max="3839" width="3.5703125" style="96" customWidth="1"/>
    <col min="3840" max="3840" width="31.140625" style="96" customWidth="1"/>
    <col min="3841" max="3841" width="11.140625" style="96" customWidth="1"/>
    <col min="3842" max="3842" width="9.85546875" style="96" customWidth="1"/>
    <col min="3843" max="3843" width="11.42578125" style="96" customWidth="1"/>
    <col min="3844" max="3844" width="3.140625" style="96" customWidth="1"/>
    <col min="3845" max="3845" width="17.42578125" style="96" bestFit="1" customWidth="1"/>
    <col min="3846" max="3846" width="11.42578125" style="96" customWidth="1"/>
    <col min="3847" max="3847" width="22.5703125" style="96" bestFit="1" customWidth="1"/>
    <col min="3848" max="3848" width="9.5703125" style="96" bestFit="1" customWidth="1"/>
    <col min="3849" max="3850" width="9.140625" style="96" customWidth="1"/>
    <col min="3851" max="4093" width="9.140625" style="96" hidden="1"/>
    <col min="4094" max="4094" width="28.140625" style="96" customWidth="1"/>
    <col min="4095" max="4095" width="3.5703125" style="96" customWidth="1"/>
    <col min="4096" max="4096" width="31.140625" style="96" customWidth="1"/>
    <col min="4097" max="4097" width="11.140625" style="96" customWidth="1"/>
    <col min="4098" max="4098" width="9.85546875" style="96" customWidth="1"/>
    <col min="4099" max="4099" width="11.42578125" style="96" customWidth="1"/>
    <col min="4100" max="4100" width="3.140625" style="96" customWidth="1"/>
    <col min="4101" max="4101" width="17.42578125" style="96" bestFit="1" customWidth="1"/>
    <col min="4102" max="4102" width="11.42578125" style="96" customWidth="1"/>
    <col min="4103" max="4103" width="22.5703125" style="96" bestFit="1" customWidth="1"/>
    <col min="4104" max="4104" width="9.5703125" style="96" bestFit="1" customWidth="1"/>
    <col min="4105" max="4106" width="9.140625" style="96" customWidth="1"/>
    <col min="4107" max="4349" width="9.140625" style="96" hidden="1"/>
    <col min="4350" max="4350" width="28.140625" style="96" customWidth="1"/>
    <col min="4351" max="4351" width="3.5703125" style="96" customWidth="1"/>
    <col min="4352" max="4352" width="31.140625" style="96" customWidth="1"/>
    <col min="4353" max="4353" width="11.140625" style="96" customWidth="1"/>
    <col min="4354" max="4354" width="9.85546875" style="96" customWidth="1"/>
    <col min="4355" max="4355" width="11.42578125" style="96" customWidth="1"/>
    <col min="4356" max="4356" width="3.140625" style="96" customWidth="1"/>
    <col min="4357" max="4357" width="17.42578125" style="96" bestFit="1" customWidth="1"/>
    <col min="4358" max="4358" width="11.42578125" style="96" customWidth="1"/>
    <col min="4359" max="4359" width="22.5703125" style="96" bestFit="1" customWidth="1"/>
    <col min="4360" max="4360" width="9.5703125" style="96" bestFit="1" customWidth="1"/>
    <col min="4361" max="4362" width="9.140625" style="96" customWidth="1"/>
    <col min="4363" max="4605" width="9.140625" style="96" hidden="1"/>
    <col min="4606" max="4606" width="28.140625" style="96" customWidth="1"/>
    <col min="4607" max="4607" width="3.5703125" style="96" customWidth="1"/>
    <col min="4608" max="4608" width="31.140625" style="96" customWidth="1"/>
    <col min="4609" max="4609" width="11.140625" style="96" customWidth="1"/>
    <col min="4610" max="4610" width="9.85546875" style="96" customWidth="1"/>
    <col min="4611" max="4611" width="11.42578125" style="96" customWidth="1"/>
    <col min="4612" max="4612" width="3.140625" style="96" customWidth="1"/>
    <col min="4613" max="4613" width="17.42578125" style="96" bestFit="1" customWidth="1"/>
    <col min="4614" max="4614" width="11.42578125" style="96" customWidth="1"/>
    <col min="4615" max="4615" width="22.5703125" style="96" bestFit="1" customWidth="1"/>
    <col min="4616" max="4616" width="9.5703125" style="96" bestFit="1" customWidth="1"/>
    <col min="4617" max="4618" width="9.140625" style="96" customWidth="1"/>
    <col min="4619" max="4861" width="9.140625" style="96" hidden="1"/>
    <col min="4862" max="4862" width="28.140625" style="96" customWidth="1"/>
    <col min="4863" max="4863" width="3.5703125" style="96" customWidth="1"/>
    <col min="4864" max="4864" width="31.140625" style="96" customWidth="1"/>
    <col min="4865" max="4865" width="11.140625" style="96" customWidth="1"/>
    <col min="4866" max="4866" width="9.85546875" style="96" customWidth="1"/>
    <col min="4867" max="4867" width="11.42578125" style="96" customWidth="1"/>
    <col min="4868" max="4868" width="3.140625" style="96" customWidth="1"/>
    <col min="4869" max="4869" width="17.42578125" style="96" bestFit="1" customWidth="1"/>
    <col min="4870" max="4870" width="11.42578125" style="96" customWidth="1"/>
    <col min="4871" max="4871" width="22.5703125" style="96" bestFit="1" customWidth="1"/>
    <col min="4872" max="4872" width="9.5703125" style="96" bestFit="1" customWidth="1"/>
    <col min="4873" max="4874" width="9.140625" style="96" customWidth="1"/>
    <col min="4875" max="5117" width="9.140625" style="96" hidden="1"/>
    <col min="5118" max="5118" width="28.140625" style="96" customWidth="1"/>
    <col min="5119" max="5119" width="3.5703125" style="96" customWidth="1"/>
    <col min="5120" max="5120" width="31.140625" style="96" customWidth="1"/>
    <col min="5121" max="5121" width="11.140625" style="96" customWidth="1"/>
    <col min="5122" max="5122" width="9.85546875" style="96" customWidth="1"/>
    <col min="5123" max="5123" width="11.42578125" style="96" customWidth="1"/>
    <col min="5124" max="5124" width="3.140625" style="96" customWidth="1"/>
    <col min="5125" max="5125" width="17.42578125" style="96" bestFit="1" customWidth="1"/>
    <col min="5126" max="5126" width="11.42578125" style="96" customWidth="1"/>
    <col min="5127" max="5127" width="22.5703125" style="96" bestFit="1" customWidth="1"/>
    <col min="5128" max="5128" width="9.5703125" style="96" bestFit="1" customWidth="1"/>
    <col min="5129" max="5130" width="9.140625" style="96" customWidth="1"/>
    <col min="5131" max="5373" width="9.140625" style="96" hidden="1"/>
    <col min="5374" max="5374" width="28.140625" style="96" customWidth="1"/>
    <col min="5375" max="5375" width="3.5703125" style="96" customWidth="1"/>
    <col min="5376" max="5376" width="31.140625" style="96" customWidth="1"/>
    <col min="5377" max="5377" width="11.140625" style="96" customWidth="1"/>
    <col min="5378" max="5378" width="9.85546875" style="96" customWidth="1"/>
    <col min="5379" max="5379" width="11.42578125" style="96" customWidth="1"/>
    <col min="5380" max="5380" width="3.140625" style="96" customWidth="1"/>
    <col min="5381" max="5381" width="17.42578125" style="96" bestFit="1" customWidth="1"/>
    <col min="5382" max="5382" width="11.42578125" style="96" customWidth="1"/>
    <col min="5383" max="5383" width="22.5703125" style="96" bestFit="1" customWidth="1"/>
    <col min="5384" max="5384" width="9.5703125" style="96" bestFit="1" customWidth="1"/>
    <col min="5385" max="5386" width="9.140625" style="96" customWidth="1"/>
    <col min="5387" max="5629" width="9.140625" style="96" hidden="1"/>
    <col min="5630" max="5630" width="28.140625" style="96" customWidth="1"/>
    <col min="5631" max="5631" width="3.5703125" style="96" customWidth="1"/>
    <col min="5632" max="5632" width="31.140625" style="96" customWidth="1"/>
    <col min="5633" max="5633" width="11.140625" style="96" customWidth="1"/>
    <col min="5634" max="5634" width="9.85546875" style="96" customWidth="1"/>
    <col min="5635" max="5635" width="11.42578125" style="96" customWidth="1"/>
    <col min="5636" max="5636" width="3.140625" style="96" customWidth="1"/>
    <col min="5637" max="5637" width="17.42578125" style="96" bestFit="1" customWidth="1"/>
    <col min="5638" max="5638" width="11.42578125" style="96" customWidth="1"/>
    <col min="5639" max="5639" width="22.5703125" style="96" bestFit="1" customWidth="1"/>
    <col min="5640" max="5640" width="9.5703125" style="96" bestFit="1" customWidth="1"/>
    <col min="5641" max="5642" width="9.140625" style="96" customWidth="1"/>
    <col min="5643" max="5885" width="9.140625" style="96" hidden="1"/>
    <col min="5886" max="5886" width="28.140625" style="96" customWidth="1"/>
    <col min="5887" max="5887" width="3.5703125" style="96" customWidth="1"/>
    <col min="5888" max="5888" width="31.140625" style="96" customWidth="1"/>
    <col min="5889" max="5889" width="11.140625" style="96" customWidth="1"/>
    <col min="5890" max="5890" width="9.85546875" style="96" customWidth="1"/>
    <col min="5891" max="5891" width="11.42578125" style="96" customWidth="1"/>
    <col min="5892" max="5892" width="3.140625" style="96" customWidth="1"/>
    <col min="5893" max="5893" width="17.42578125" style="96" bestFit="1" customWidth="1"/>
    <col min="5894" max="5894" width="11.42578125" style="96" customWidth="1"/>
    <col min="5895" max="5895" width="22.5703125" style="96" bestFit="1" customWidth="1"/>
    <col min="5896" max="5896" width="9.5703125" style="96" bestFit="1" customWidth="1"/>
    <col min="5897" max="5898" width="9.140625" style="96" customWidth="1"/>
    <col min="5899" max="6141" width="9.140625" style="96" hidden="1"/>
    <col min="6142" max="6142" width="28.140625" style="96" customWidth="1"/>
    <col min="6143" max="6143" width="3.5703125" style="96" customWidth="1"/>
    <col min="6144" max="6144" width="31.140625" style="96" customWidth="1"/>
    <col min="6145" max="6145" width="11.140625" style="96" customWidth="1"/>
    <col min="6146" max="6146" width="9.85546875" style="96" customWidth="1"/>
    <col min="6147" max="6147" width="11.42578125" style="96" customWidth="1"/>
    <col min="6148" max="6148" width="3.140625" style="96" customWidth="1"/>
    <col min="6149" max="6149" width="17.42578125" style="96" bestFit="1" customWidth="1"/>
    <col min="6150" max="6150" width="11.42578125" style="96" customWidth="1"/>
    <col min="6151" max="6151" width="22.5703125" style="96" bestFit="1" customWidth="1"/>
    <col min="6152" max="6152" width="9.5703125" style="96" bestFit="1" customWidth="1"/>
    <col min="6153" max="6154" width="9.140625" style="96" customWidth="1"/>
    <col min="6155" max="6397" width="9.140625" style="96" hidden="1"/>
    <col min="6398" max="6398" width="28.140625" style="96" customWidth="1"/>
    <col min="6399" max="6399" width="3.5703125" style="96" customWidth="1"/>
    <col min="6400" max="6400" width="31.140625" style="96" customWidth="1"/>
    <col min="6401" max="6401" width="11.140625" style="96" customWidth="1"/>
    <col min="6402" max="6402" width="9.85546875" style="96" customWidth="1"/>
    <col min="6403" max="6403" width="11.42578125" style="96" customWidth="1"/>
    <col min="6404" max="6404" width="3.140625" style="96" customWidth="1"/>
    <col min="6405" max="6405" width="17.42578125" style="96" bestFit="1" customWidth="1"/>
    <col min="6406" max="6406" width="11.42578125" style="96" customWidth="1"/>
    <col min="6407" max="6407" width="22.5703125" style="96" bestFit="1" customWidth="1"/>
    <col min="6408" max="6408" width="9.5703125" style="96" bestFit="1" customWidth="1"/>
    <col min="6409" max="6410" width="9.140625" style="96" customWidth="1"/>
    <col min="6411" max="6653" width="9.140625" style="96" hidden="1"/>
    <col min="6654" max="6654" width="28.140625" style="96" customWidth="1"/>
    <col min="6655" max="6655" width="3.5703125" style="96" customWidth="1"/>
    <col min="6656" max="6656" width="31.140625" style="96" customWidth="1"/>
    <col min="6657" max="6657" width="11.140625" style="96" customWidth="1"/>
    <col min="6658" max="6658" width="9.85546875" style="96" customWidth="1"/>
    <col min="6659" max="6659" width="11.42578125" style="96" customWidth="1"/>
    <col min="6660" max="6660" width="3.140625" style="96" customWidth="1"/>
    <col min="6661" max="6661" width="17.42578125" style="96" bestFit="1" customWidth="1"/>
    <col min="6662" max="6662" width="11.42578125" style="96" customWidth="1"/>
    <col min="6663" max="6663" width="22.5703125" style="96" bestFit="1" customWidth="1"/>
    <col min="6664" max="6664" width="9.5703125" style="96" bestFit="1" customWidth="1"/>
    <col min="6665" max="6666" width="9.140625" style="96" customWidth="1"/>
    <col min="6667" max="6909" width="9.140625" style="96" hidden="1"/>
    <col min="6910" max="6910" width="28.140625" style="96" customWidth="1"/>
    <col min="6911" max="6911" width="3.5703125" style="96" customWidth="1"/>
    <col min="6912" max="6912" width="31.140625" style="96" customWidth="1"/>
    <col min="6913" max="6913" width="11.140625" style="96" customWidth="1"/>
    <col min="6914" max="6914" width="9.85546875" style="96" customWidth="1"/>
    <col min="6915" max="6915" width="11.42578125" style="96" customWidth="1"/>
    <col min="6916" max="6916" width="3.140625" style="96" customWidth="1"/>
    <col min="6917" max="6917" width="17.42578125" style="96" bestFit="1" customWidth="1"/>
    <col min="6918" max="6918" width="11.42578125" style="96" customWidth="1"/>
    <col min="6919" max="6919" width="22.5703125" style="96" bestFit="1" customWidth="1"/>
    <col min="6920" max="6920" width="9.5703125" style="96" bestFit="1" customWidth="1"/>
    <col min="6921" max="6922" width="9.140625" style="96" customWidth="1"/>
    <col min="6923" max="7165" width="9.140625" style="96" hidden="1"/>
    <col min="7166" max="7166" width="28.140625" style="96" customWidth="1"/>
    <col min="7167" max="7167" width="3.5703125" style="96" customWidth="1"/>
    <col min="7168" max="7168" width="31.140625" style="96" customWidth="1"/>
    <col min="7169" max="7169" width="11.140625" style="96" customWidth="1"/>
    <col min="7170" max="7170" width="9.85546875" style="96" customWidth="1"/>
    <col min="7171" max="7171" width="11.42578125" style="96" customWidth="1"/>
    <col min="7172" max="7172" width="3.140625" style="96" customWidth="1"/>
    <col min="7173" max="7173" width="17.42578125" style="96" bestFit="1" customWidth="1"/>
    <col min="7174" max="7174" width="11.42578125" style="96" customWidth="1"/>
    <col min="7175" max="7175" width="22.5703125" style="96" bestFit="1" customWidth="1"/>
    <col min="7176" max="7176" width="9.5703125" style="96" bestFit="1" customWidth="1"/>
    <col min="7177" max="7178" width="9.140625" style="96" customWidth="1"/>
    <col min="7179" max="7421" width="9.140625" style="96" hidden="1"/>
    <col min="7422" max="7422" width="28.140625" style="96" customWidth="1"/>
    <col min="7423" max="7423" width="3.5703125" style="96" customWidth="1"/>
    <col min="7424" max="7424" width="31.140625" style="96" customWidth="1"/>
    <col min="7425" max="7425" width="11.140625" style="96" customWidth="1"/>
    <col min="7426" max="7426" width="9.85546875" style="96" customWidth="1"/>
    <col min="7427" max="7427" width="11.42578125" style="96" customWidth="1"/>
    <col min="7428" max="7428" width="3.140625" style="96" customWidth="1"/>
    <col min="7429" max="7429" width="17.42578125" style="96" bestFit="1" customWidth="1"/>
    <col min="7430" max="7430" width="11.42578125" style="96" customWidth="1"/>
    <col min="7431" max="7431" width="22.5703125" style="96" bestFit="1" customWidth="1"/>
    <col min="7432" max="7432" width="9.5703125" style="96" bestFit="1" customWidth="1"/>
    <col min="7433" max="7434" width="9.140625" style="96" customWidth="1"/>
    <col min="7435" max="7677" width="9.140625" style="96" hidden="1"/>
    <col min="7678" max="7678" width="28.140625" style="96" customWidth="1"/>
    <col min="7679" max="7679" width="3.5703125" style="96" customWidth="1"/>
    <col min="7680" max="7680" width="31.140625" style="96" customWidth="1"/>
    <col min="7681" max="7681" width="11.140625" style="96" customWidth="1"/>
    <col min="7682" max="7682" width="9.85546875" style="96" customWidth="1"/>
    <col min="7683" max="7683" width="11.42578125" style="96" customWidth="1"/>
    <col min="7684" max="7684" width="3.140625" style="96" customWidth="1"/>
    <col min="7685" max="7685" width="17.42578125" style="96" bestFit="1" customWidth="1"/>
    <col min="7686" max="7686" width="11.42578125" style="96" customWidth="1"/>
    <col min="7687" max="7687" width="22.5703125" style="96" bestFit="1" customWidth="1"/>
    <col min="7688" max="7688" width="9.5703125" style="96" bestFit="1" customWidth="1"/>
    <col min="7689" max="7690" width="9.140625" style="96" customWidth="1"/>
    <col min="7691" max="7933" width="9.140625" style="96" hidden="1"/>
    <col min="7934" max="7934" width="28.140625" style="96" customWidth="1"/>
    <col min="7935" max="7935" width="3.5703125" style="96" customWidth="1"/>
    <col min="7936" max="7936" width="31.140625" style="96" customWidth="1"/>
    <col min="7937" max="7937" width="11.140625" style="96" customWidth="1"/>
    <col min="7938" max="7938" width="9.85546875" style="96" customWidth="1"/>
    <col min="7939" max="7939" width="11.42578125" style="96" customWidth="1"/>
    <col min="7940" max="7940" width="3.140625" style="96" customWidth="1"/>
    <col min="7941" max="7941" width="17.42578125" style="96" bestFit="1" customWidth="1"/>
    <col min="7942" max="7942" width="11.42578125" style="96" customWidth="1"/>
    <col min="7943" max="7943" width="22.5703125" style="96" bestFit="1" customWidth="1"/>
    <col min="7944" max="7944" width="9.5703125" style="96" bestFit="1" customWidth="1"/>
    <col min="7945" max="7946" width="9.140625" style="96" customWidth="1"/>
    <col min="7947" max="8189" width="9.140625" style="96" hidden="1"/>
    <col min="8190" max="8190" width="28.140625" style="96" customWidth="1"/>
    <col min="8191" max="8191" width="3.5703125" style="96" customWidth="1"/>
    <col min="8192" max="8192" width="31.140625" style="96" customWidth="1"/>
    <col min="8193" max="8193" width="11.140625" style="96" customWidth="1"/>
    <col min="8194" max="8194" width="9.85546875" style="96" customWidth="1"/>
    <col min="8195" max="8195" width="11.42578125" style="96" customWidth="1"/>
    <col min="8196" max="8196" width="3.140625" style="96" customWidth="1"/>
    <col min="8197" max="8197" width="17.42578125" style="96" bestFit="1" customWidth="1"/>
    <col min="8198" max="8198" width="11.42578125" style="96" customWidth="1"/>
    <col min="8199" max="8199" width="22.5703125" style="96" bestFit="1" customWidth="1"/>
    <col min="8200" max="8200" width="9.5703125" style="96" bestFit="1" customWidth="1"/>
    <col min="8201" max="8202" width="9.140625" style="96" customWidth="1"/>
    <col min="8203" max="8445" width="9.140625" style="96" hidden="1"/>
    <col min="8446" max="8446" width="28.140625" style="96" customWidth="1"/>
    <col min="8447" max="8447" width="3.5703125" style="96" customWidth="1"/>
    <col min="8448" max="8448" width="31.140625" style="96" customWidth="1"/>
    <col min="8449" max="8449" width="11.140625" style="96" customWidth="1"/>
    <col min="8450" max="8450" width="9.85546875" style="96" customWidth="1"/>
    <col min="8451" max="8451" width="11.42578125" style="96" customWidth="1"/>
    <col min="8452" max="8452" width="3.140625" style="96" customWidth="1"/>
    <col min="8453" max="8453" width="17.42578125" style="96" bestFit="1" customWidth="1"/>
    <col min="8454" max="8454" width="11.42578125" style="96" customWidth="1"/>
    <col min="8455" max="8455" width="22.5703125" style="96" bestFit="1" customWidth="1"/>
    <col min="8456" max="8456" width="9.5703125" style="96" bestFit="1" customWidth="1"/>
    <col min="8457" max="8458" width="9.140625" style="96" customWidth="1"/>
    <col min="8459" max="8701" width="9.140625" style="96" hidden="1"/>
    <col min="8702" max="8702" width="28.140625" style="96" customWidth="1"/>
    <col min="8703" max="8703" width="3.5703125" style="96" customWidth="1"/>
    <col min="8704" max="8704" width="31.140625" style="96" customWidth="1"/>
    <col min="8705" max="8705" width="11.140625" style="96" customWidth="1"/>
    <col min="8706" max="8706" width="9.85546875" style="96" customWidth="1"/>
    <col min="8707" max="8707" width="11.42578125" style="96" customWidth="1"/>
    <col min="8708" max="8708" width="3.140625" style="96" customWidth="1"/>
    <col min="8709" max="8709" width="17.42578125" style="96" bestFit="1" customWidth="1"/>
    <col min="8710" max="8710" width="11.42578125" style="96" customWidth="1"/>
    <col min="8711" max="8711" width="22.5703125" style="96" bestFit="1" customWidth="1"/>
    <col min="8712" max="8712" width="9.5703125" style="96" bestFit="1" customWidth="1"/>
    <col min="8713" max="8714" width="9.140625" style="96" customWidth="1"/>
    <col min="8715" max="8957" width="9.140625" style="96" hidden="1"/>
    <col min="8958" max="8958" width="28.140625" style="96" customWidth="1"/>
    <col min="8959" max="8959" width="3.5703125" style="96" customWidth="1"/>
    <col min="8960" max="8960" width="31.140625" style="96" customWidth="1"/>
    <col min="8961" max="8961" width="11.140625" style="96" customWidth="1"/>
    <col min="8962" max="8962" width="9.85546875" style="96" customWidth="1"/>
    <col min="8963" max="8963" width="11.42578125" style="96" customWidth="1"/>
    <col min="8964" max="8964" width="3.140625" style="96" customWidth="1"/>
    <col min="8965" max="8965" width="17.42578125" style="96" bestFit="1" customWidth="1"/>
    <col min="8966" max="8966" width="11.42578125" style="96" customWidth="1"/>
    <col min="8967" max="8967" width="22.5703125" style="96" bestFit="1" customWidth="1"/>
    <col min="8968" max="8968" width="9.5703125" style="96" bestFit="1" customWidth="1"/>
    <col min="8969" max="8970" width="9.140625" style="96" customWidth="1"/>
    <col min="8971" max="9213" width="9.140625" style="96" hidden="1"/>
    <col min="9214" max="9214" width="28.140625" style="96" customWidth="1"/>
    <col min="9215" max="9215" width="3.5703125" style="96" customWidth="1"/>
    <col min="9216" max="9216" width="31.140625" style="96" customWidth="1"/>
    <col min="9217" max="9217" width="11.140625" style="96" customWidth="1"/>
    <col min="9218" max="9218" width="9.85546875" style="96" customWidth="1"/>
    <col min="9219" max="9219" width="11.42578125" style="96" customWidth="1"/>
    <col min="9220" max="9220" width="3.140625" style="96" customWidth="1"/>
    <col min="9221" max="9221" width="17.42578125" style="96" bestFit="1" customWidth="1"/>
    <col min="9222" max="9222" width="11.42578125" style="96" customWidth="1"/>
    <col min="9223" max="9223" width="22.5703125" style="96" bestFit="1" customWidth="1"/>
    <col min="9224" max="9224" width="9.5703125" style="96" bestFit="1" customWidth="1"/>
    <col min="9225" max="9226" width="9.140625" style="96" customWidth="1"/>
    <col min="9227" max="9469" width="9.140625" style="96" hidden="1"/>
    <col min="9470" max="9470" width="28.140625" style="96" customWidth="1"/>
    <col min="9471" max="9471" width="3.5703125" style="96" customWidth="1"/>
    <col min="9472" max="9472" width="31.140625" style="96" customWidth="1"/>
    <col min="9473" max="9473" width="11.140625" style="96" customWidth="1"/>
    <col min="9474" max="9474" width="9.85546875" style="96" customWidth="1"/>
    <col min="9475" max="9475" width="11.42578125" style="96" customWidth="1"/>
    <col min="9476" max="9476" width="3.140625" style="96" customWidth="1"/>
    <col min="9477" max="9477" width="17.42578125" style="96" bestFit="1" customWidth="1"/>
    <col min="9478" max="9478" width="11.42578125" style="96" customWidth="1"/>
    <col min="9479" max="9479" width="22.5703125" style="96" bestFit="1" customWidth="1"/>
    <col min="9480" max="9480" width="9.5703125" style="96" bestFit="1" customWidth="1"/>
    <col min="9481" max="9482" width="9.140625" style="96" customWidth="1"/>
    <col min="9483" max="9725" width="9.140625" style="96" hidden="1"/>
    <col min="9726" max="9726" width="28.140625" style="96" customWidth="1"/>
    <col min="9727" max="9727" width="3.5703125" style="96" customWidth="1"/>
    <col min="9728" max="9728" width="31.140625" style="96" customWidth="1"/>
    <col min="9729" max="9729" width="11.140625" style="96" customWidth="1"/>
    <col min="9730" max="9730" width="9.85546875" style="96" customWidth="1"/>
    <col min="9731" max="9731" width="11.42578125" style="96" customWidth="1"/>
    <col min="9732" max="9732" width="3.140625" style="96" customWidth="1"/>
    <col min="9733" max="9733" width="17.42578125" style="96" bestFit="1" customWidth="1"/>
    <col min="9734" max="9734" width="11.42578125" style="96" customWidth="1"/>
    <col min="9735" max="9735" width="22.5703125" style="96" bestFit="1" customWidth="1"/>
    <col min="9736" max="9736" width="9.5703125" style="96" bestFit="1" customWidth="1"/>
    <col min="9737" max="9738" width="9.140625" style="96" customWidth="1"/>
    <col min="9739" max="9981" width="9.140625" style="96" hidden="1"/>
    <col min="9982" max="9982" width="28.140625" style="96" customWidth="1"/>
    <col min="9983" max="9983" width="3.5703125" style="96" customWidth="1"/>
    <col min="9984" max="9984" width="31.140625" style="96" customWidth="1"/>
    <col min="9985" max="9985" width="11.140625" style="96" customWidth="1"/>
    <col min="9986" max="9986" width="9.85546875" style="96" customWidth="1"/>
    <col min="9987" max="9987" width="11.42578125" style="96" customWidth="1"/>
    <col min="9988" max="9988" width="3.140625" style="96" customWidth="1"/>
    <col min="9989" max="9989" width="17.42578125" style="96" bestFit="1" customWidth="1"/>
    <col min="9990" max="9990" width="11.42578125" style="96" customWidth="1"/>
    <col min="9991" max="9991" width="22.5703125" style="96" bestFit="1" customWidth="1"/>
    <col min="9992" max="9992" width="9.5703125" style="96" bestFit="1" customWidth="1"/>
    <col min="9993" max="9994" width="9.140625" style="96" customWidth="1"/>
    <col min="9995" max="10237" width="9.140625" style="96" hidden="1"/>
    <col min="10238" max="10238" width="28.140625" style="96" customWidth="1"/>
    <col min="10239" max="10239" width="3.5703125" style="96" customWidth="1"/>
    <col min="10240" max="10240" width="31.140625" style="96" customWidth="1"/>
    <col min="10241" max="10241" width="11.140625" style="96" customWidth="1"/>
    <col min="10242" max="10242" width="9.85546875" style="96" customWidth="1"/>
    <col min="10243" max="10243" width="11.42578125" style="96" customWidth="1"/>
    <col min="10244" max="10244" width="3.140625" style="96" customWidth="1"/>
    <col min="10245" max="10245" width="17.42578125" style="96" bestFit="1" customWidth="1"/>
    <col min="10246" max="10246" width="11.42578125" style="96" customWidth="1"/>
    <col min="10247" max="10247" width="22.5703125" style="96" bestFit="1" customWidth="1"/>
    <col min="10248" max="10248" width="9.5703125" style="96" bestFit="1" customWidth="1"/>
    <col min="10249" max="10250" width="9.140625" style="96" customWidth="1"/>
    <col min="10251" max="10493" width="9.140625" style="96" hidden="1"/>
    <col min="10494" max="10494" width="28.140625" style="96" customWidth="1"/>
    <col min="10495" max="10495" width="3.5703125" style="96" customWidth="1"/>
    <col min="10496" max="10496" width="31.140625" style="96" customWidth="1"/>
    <col min="10497" max="10497" width="11.140625" style="96" customWidth="1"/>
    <col min="10498" max="10498" width="9.85546875" style="96" customWidth="1"/>
    <col min="10499" max="10499" width="11.42578125" style="96" customWidth="1"/>
    <col min="10500" max="10500" width="3.140625" style="96" customWidth="1"/>
    <col min="10501" max="10501" width="17.42578125" style="96" bestFit="1" customWidth="1"/>
    <col min="10502" max="10502" width="11.42578125" style="96" customWidth="1"/>
    <col min="10503" max="10503" width="22.5703125" style="96" bestFit="1" customWidth="1"/>
    <col min="10504" max="10504" width="9.5703125" style="96" bestFit="1" customWidth="1"/>
    <col min="10505" max="10506" width="9.140625" style="96" customWidth="1"/>
    <col min="10507" max="10749" width="9.140625" style="96" hidden="1"/>
    <col min="10750" max="10750" width="28.140625" style="96" customWidth="1"/>
    <col min="10751" max="10751" width="3.5703125" style="96" customWidth="1"/>
    <col min="10752" max="10752" width="31.140625" style="96" customWidth="1"/>
    <col min="10753" max="10753" width="11.140625" style="96" customWidth="1"/>
    <col min="10754" max="10754" width="9.85546875" style="96" customWidth="1"/>
    <col min="10755" max="10755" width="11.42578125" style="96" customWidth="1"/>
    <col min="10756" max="10756" width="3.140625" style="96" customWidth="1"/>
    <col min="10757" max="10757" width="17.42578125" style="96" bestFit="1" customWidth="1"/>
    <col min="10758" max="10758" width="11.42578125" style="96" customWidth="1"/>
    <col min="10759" max="10759" width="22.5703125" style="96" bestFit="1" customWidth="1"/>
    <col min="10760" max="10760" width="9.5703125" style="96" bestFit="1" customWidth="1"/>
    <col min="10761" max="10762" width="9.140625" style="96" customWidth="1"/>
    <col min="10763" max="11005" width="9.140625" style="96" hidden="1"/>
    <col min="11006" max="11006" width="28.140625" style="96" customWidth="1"/>
    <col min="11007" max="11007" width="3.5703125" style="96" customWidth="1"/>
    <col min="11008" max="11008" width="31.140625" style="96" customWidth="1"/>
    <col min="11009" max="11009" width="11.140625" style="96" customWidth="1"/>
    <col min="11010" max="11010" width="9.85546875" style="96" customWidth="1"/>
    <col min="11011" max="11011" width="11.42578125" style="96" customWidth="1"/>
    <col min="11012" max="11012" width="3.140625" style="96" customWidth="1"/>
    <col min="11013" max="11013" width="17.42578125" style="96" bestFit="1" customWidth="1"/>
    <col min="11014" max="11014" width="11.42578125" style="96" customWidth="1"/>
    <col min="11015" max="11015" width="22.5703125" style="96" bestFit="1" customWidth="1"/>
    <col min="11016" max="11016" width="9.5703125" style="96" bestFit="1" customWidth="1"/>
    <col min="11017" max="11018" width="9.140625" style="96" customWidth="1"/>
    <col min="11019" max="11261" width="9.140625" style="96" hidden="1"/>
    <col min="11262" max="11262" width="28.140625" style="96" customWidth="1"/>
    <col min="11263" max="11263" width="3.5703125" style="96" customWidth="1"/>
    <col min="11264" max="11264" width="31.140625" style="96" customWidth="1"/>
    <col min="11265" max="11265" width="11.140625" style="96" customWidth="1"/>
    <col min="11266" max="11266" width="9.85546875" style="96" customWidth="1"/>
    <col min="11267" max="11267" width="11.42578125" style="96" customWidth="1"/>
    <col min="11268" max="11268" width="3.140625" style="96" customWidth="1"/>
    <col min="11269" max="11269" width="17.42578125" style="96" bestFit="1" customWidth="1"/>
    <col min="11270" max="11270" width="11.42578125" style="96" customWidth="1"/>
    <col min="11271" max="11271" width="22.5703125" style="96" bestFit="1" customWidth="1"/>
    <col min="11272" max="11272" width="9.5703125" style="96" bestFit="1" customWidth="1"/>
    <col min="11273" max="11274" width="9.140625" style="96" customWidth="1"/>
    <col min="11275" max="11517" width="9.140625" style="96" hidden="1"/>
    <col min="11518" max="11518" width="28.140625" style="96" customWidth="1"/>
    <col min="11519" max="11519" width="3.5703125" style="96" customWidth="1"/>
    <col min="11520" max="11520" width="31.140625" style="96" customWidth="1"/>
    <col min="11521" max="11521" width="11.140625" style="96" customWidth="1"/>
    <col min="11522" max="11522" width="9.85546875" style="96" customWidth="1"/>
    <col min="11523" max="11523" width="11.42578125" style="96" customWidth="1"/>
    <col min="11524" max="11524" width="3.140625" style="96" customWidth="1"/>
    <col min="11525" max="11525" width="17.42578125" style="96" bestFit="1" customWidth="1"/>
    <col min="11526" max="11526" width="11.42578125" style="96" customWidth="1"/>
    <col min="11527" max="11527" width="22.5703125" style="96" bestFit="1" customWidth="1"/>
    <col min="11528" max="11528" width="9.5703125" style="96" bestFit="1" customWidth="1"/>
    <col min="11529" max="11530" width="9.140625" style="96" customWidth="1"/>
    <col min="11531" max="11773" width="9.140625" style="96" hidden="1"/>
    <col min="11774" max="11774" width="28.140625" style="96" customWidth="1"/>
    <col min="11775" max="11775" width="3.5703125" style="96" customWidth="1"/>
    <col min="11776" max="11776" width="31.140625" style="96" customWidth="1"/>
    <col min="11777" max="11777" width="11.140625" style="96" customWidth="1"/>
    <col min="11778" max="11778" width="9.85546875" style="96" customWidth="1"/>
    <col min="11779" max="11779" width="11.42578125" style="96" customWidth="1"/>
    <col min="11780" max="11780" width="3.140625" style="96" customWidth="1"/>
    <col min="11781" max="11781" width="17.42578125" style="96" bestFit="1" customWidth="1"/>
    <col min="11782" max="11782" width="11.42578125" style="96" customWidth="1"/>
    <col min="11783" max="11783" width="22.5703125" style="96" bestFit="1" customWidth="1"/>
    <col min="11784" max="11784" width="9.5703125" style="96" bestFit="1" customWidth="1"/>
    <col min="11785" max="11786" width="9.140625" style="96" customWidth="1"/>
    <col min="11787" max="12029" width="9.140625" style="96" hidden="1"/>
    <col min="12030" max="12030" width="28.140625" style="96" customWidth="1"/>
    <col min="12031" max="12031" width="3.5703125" style="96" customWidth="1"/>
    <col min="12032" max="12032" width="31.140625" style="96" customWidth="1"/>
    <col min="12033" max="12033" width="11.140625" style="96" customWidth="1"/>
    <col min="12034" max="12034" width="9.85546875" style="96" customWidth="1"/>
    <col min="12035" max="12035" width="11.42578125" style="96" customWidth="1"/>
    <col min="12036" max="12036" width="3.140625" style="96" customWidth="1"/>
    <col min="12037" max="12037" width="17.42578125" style="96" bestFit="1" customWidth="1"/>
    <col min="12038" max="12038" width="11.42578125" style="96" customWidth="1"/>
    <col min="12039" max="12039" width="22.5703125" style="96" bestFit="1" customWidth="1"/>
    <col min="12040" max="12040" width="9.5703125" style="96" bestFit="1" customWidth="1"/>
    <col min="12041" max="12042" width="9.140625" style="96" customWidth="1"/>
    <col min="12043" max="12285" width="9.140625" style="96" hidden="1"/>
    <col min="12286" max="12286" width="28.140625" style="96" customWidth="1"/>
    <col min="12287" max="12287" width="3.5703125" style="96" customWidth="1"/>
    <col min="12288" max="12288" width="31.140625" style="96" customWidth="1"/>
    <col min="12289" max="12289" width="11.140625" style="96" customWidth="1"/>
    <col min="12290" max="12290" width="9.85546875" style="96" customWidth="1"/>
    <col min="12291" max="12291" width="11.42578125" style="96" customWidth="1"/>
    <col min="12292" max="12292" width="3.140625" style="96" customWidth="1"/>
    <col min="12293" max="12293" width="17.42578125" style="96" bestFit="1" customWidth="1"/>
    <col min="12294" max="12294" width="11.42578125" style="96" customWidth="1"/>
    <col min="12295" max="12295" width="22.5703125" style="96" bestFit="1" customWidth="1"/>
    <col min="12296" max="12296" width="9.5703125" style="96" bestFit="1" customWidth="1"/>
    <col min="12297" max="12298" width="9.140625" style="96" customWidth="1"/>
    <col min="12299" max="12541" width="9.140625" style="96" hidden="1"/>
    <col min="12542" max="12542" width="28.140625" style="96" customWidth="1"/>
    <col min="12543" max="12543" width="3.5703125" style="96" customWidth="1"/>
    <col min="12544" max="12544" width="31.140625" style="96" customWidth="1"/>
    <col min="12545" max="12545" width="11.140625" style="96" customWidth="1"/>
    <col min="12546" max="12546" width="9.85546875" style="96" customWidth="1"/>
    <col min="12547" max="12547" width="11.42578125" style="96" customWidth="1"/>
    <col min="12548" max="12548" width="3.140625" style="96" customWidth="1"/>
    <col min="12549" max="12549" width="17.42578125" style="96" bestFit="1" customWidth="1"/>
    <col min="12550" max="12550" width="11.42578125" style="96" customWidth="1"/>
    <col min="12551" max="12551" width="22.5703125" style="96" bestFit="1" customWidth="1"/>
    <col min="12552" max="12552" width="9.5703125" style="96" bestFit="1" customWidth="1"/>
    <col min="12553" max="12554" width="9.140625" style="96" customWidth="1"/>
    <col min="12555" max="12797" width="9.140625" style="96" hidden="1"/>
    <col min="12798" max="12798" width="28.140625" style="96" customWidth="1"/>
    <col min="12799" max="12799" width="3.5703125" style="96" customWidth="1"/>
    <col min="12800" max="12800" width="31.140625" style="96" customWidth="1"/>
    <col min="12801" max="12801" width="11.140625" style="96" customWidth="1"/>
    <col min="12802" max="12802" width="9.85546875" style="96" customWidth="1"/>
    <col min="12803" max="12803" width="11.42578125" style="96" customWidth="1"/>
    <col min="12804" max="12804" width="3.140625" style="96" customWidth="1"/>
    <col min="12805" max="12805" width="17.42578125" style="96" bestFit="1" customWidth="1"/>
    <col min="12806" max="12806" width="11.42578125" style="96" customWidth="1"/>
    <col min="12807" max="12807" width="22.5703125" style="96" bestFit="1" customWidth="1"/>
    <col min="12808" max="12808" width="9.5703125" style="96" bestFit="1" customWidth="1"/>
    <col min="12809" max="12810" width="9.140625" style="96" customWidth="1"/>
    <col min="12811" max="13053" width="9.140625" style="96" hidden="1"/>
    <col min="13054" max="13054" width="28.140625" style="96" customWidth="1"/>
    <col min="13055" max="13055" width="3.5703125" style="96" customWidth="1"/>
    <col min="13056" max="13056" width="31.140625" style="96" customWidth="1"/>
    <col min="13057" max="13057" width="11.140625" style="96" customWidth="1"/>
    <col min="13058" max="13058" width="9.85546875" style="96" customWidth="1"/>
    <col min="13059" max="13059" width="11.42578125" style="96" customWidth="1"/>
    <col min="13060" max="13060" width="3.140625" style="96" customWidth="1"/>
    <col min="13061" max="13061" width="17.42578125" style="96" bestFit="1" customWidth="1"/>
    <col min="13062" max="13062" width="11.42578125" style="96" customWidth="1"/>
    <col min="13063" max="13063" width="22.5703125" style="96" bestFit="1" customWidth="1"/>
    <col min="13064" max="13064" width="9.5703125" style="96" bestFit="1" customWidth="1"/>
    <col min="13065" max="13066" width="9.140625" style="96" customWidth="1"/>
    <col min="13067" max="13309" width="9.140625" style="96" hidden="1"/>
    <col min="13310" max="13310" width="28.140625" style="96" customWidth="1"/>
    <col min="13311" max="13311" width="3.5703125" style="96" customWidth="1"/>
    <col min="13312" max="13312" width="31.140625" style="96" customWidth="1"/>
    <col min="13313" max="13313" width="11.140625" style="96" customWidth="1"/>
    <col min="13314" max="13314" width="9.85546875" style="96" customWidth="1"/>
    <col min="13315" max="13315" width="11.42578125" style="96" customWidth="1"/>
    <col min="13316" max="13316" width="3.140625" style="96" customWidth="1"/>
    <col min="13317" max="13317" width="17.42578125" style="96" bestFit="1" customWidth="1"/>
    <col min="13318" max="13318" width="11.42578125" style="96" customWidth="1"/>
    <col min="13319" max="13319" width="22.5703125" style="96" bestFit="1" customWidth="1"/>
    <col min="13320" max="13320" width="9.5703125" style="96" bestFit="1" customWidth="1"/>
    <col min="13321" max="13322" width="9.140625" style="96" customWidth="1"/>
    <col min="13323" max="13565" width="9.140625" style="96" hidden="1"/>
    <col min="13566" max="13566" width="28.140625" style="96" customWidth="1"/>
    <col min="13567" max="13567" width="3.5703125" style="96" customWidth="1"/>
    <col min="13568" max="13568" width="31.140625" style="96" customWidth="1"/>
    <col min="13569" max="13569" width="11.140625" style="96" customWidth="1"/>
    <col min="13570" max="13570" width="9.85546875" style="96" customWidth="1"/>
    <col min="13571" max="13571" width="11.42578125" style="96" customWidth="1"/>
    <col min="13572" max="13572" width="3.140625" style="96" customWidth="1"/>
    <col min="13573" max="13573" width="17.42578125" style="96" bestFit="1" customWidth="1"/>
    <col min="13574" max="13574" width="11.42578125" style="96" customWidth="1"/>
    <col min="13575" max="13575" width="22.5703125" style="96" bestFit="1" customWidth="1"/>
    <col min="13576" max="13576" width="9.5703125" style="96" bestFit="1" customWidth="1"/>
    <col min="13577" max="13578" width="9.140625" style="96" customWidth="1"/>
    <col min="13579" max="13821" width="9.140625" style="96" hidden="1"/>
    <col min="13822" max="13822" width="28.140625" style="96" customWidth="1"/>
    <col min="13823" max="13823" width="3.5703125" style="96" customWidth="1"/>
    <col min="13824" max="13824" width="31.140625" style="96" customWidth="1"/>
    <col min="13825" max="13825" width="11.140625" style="96" customWidth="1"/>
    <col min="13826" max="13826" width="9.85546875" style="96" customWidth="1"/>
    <col min="13827" max="13827" width="11.42578125" style="96" customWidth="1"/>
    <col min="13828" max="13828" width="3.140625" style="96" customWidth="1"/>
    <col min="13829" max="13829" width="17.42578125" style="96" bestFit="1" customWidth="1"/>
    <col min="13830" max="13830" width="11.42578125" style="96" customWidth="1"/>
    <col min="13831" max="13831" width="22.5703125" style="96" bestFit="1" customWidth="1"/>
    <col min="13832" max="13832" width="9.5703125" style="96" bestFit="1" customWidth="1"/>
    <col min="13833" max="13834" width="9.140625" style="96" customWidth="1"/>
    <col min="13835" max="14077" width="9.140625" style="96" hidden="1"/>
    <col min="14078" max="14078" width="28.140625" style="96" customWidth="1"/>
    <col min="14079" max="14079" width="3.5703125" style="96" customWidth="1"/>
    <col min="14080" max="14080" width="31.140625" style="96" customWidth="1"/>
    <col min="14081" max="14081" width="11.140625" style="96" customWidth="1"/>
    <col min="14082" max="14082" width="9.85546875" style="96" customWidth="1"/>
    <col min="14083" max="14083" width="11.42578125" style="96" customWidth="1"/>
    <col min="14084" max="14084" width="3.140625" style="96" customWidth="1"/>
    <col min="14085" max="14085" width="17.42578125" style="96" bestFit="1" customWidth="1"/>
    <col min="14086" max="14086" width="11.42578125" style="96" customWidth="1"/>
    <col min="14087" max="14087" width="22.5703125" style="96" bestFit="1" customWidth="1"/>
    <col min="14088" max="14088" width="9.5703125" style="96" bestFit="1" customWidth="1"/>
    <col min="14089" max="14090" width="9.140625" style="96" customWidth="1"/>
    <col min="14091" max="14333" width="9.140625" style="96" hidden="1"/>
    <col min="14334" max="14334" width="28.140625" style="96" customWidth="1"/>
    <col min="14335" max="14335" width="3.5703125" style="96" customWidth="1"/>
    <col min="14336" max="14336" width="31.140625" style="96" customWidth="1"/>
    <col min="14337" max="14337" width="11.140625" style="96" customWidth="1"/>
    <col min="14338" max="14338" width="9.85546875" style="96" customWidth="1"/>
    <col min="14339" max="14339" width="11.42578125" style="96" customWidth="1"/>
    <col min="14340" max="14340" width="3.140625" style="96" customWidth="1"/>
    <col min="14341" max="14341" width="17.42578125" style="96" bestFit="1" customWidth="1"/>
    <col min="14342" max="14342" width="11.42578125" style="96" customWidth="1"/>
    <col min="14343" max="14343" width="22.5703125" style="96" bestFit="1" customWidth="1"/>
    <col min="14344" max="14344" width="9.5703125" style="96" bestFit="1" customWidth="1"/>
    <col min="14345" max="14346" width="9.140625" style="96" customWidth="1"/>
    <col min="14347" max="14589" width="9.140625" style="96" hidden="1"/>
    <col min="14590" max="14590" width="28.140625" style="96" customWidth="1"/>
    <col min="14591" max="14591" width="3.5703125" style="96" customWidth="1"/>
    <col min="14592" max="14592" width="31.140625" style="96" customWidth="1"/>
    <col min="14593" max="14593" width="11.140625" style="96" customWidth="1"/>
    <col min="14594" max="14594" width="9.85546875" style="96" customWidth="1"/>
    <col min="14595" max="14595" width="11.42578125" style="96" customWidth="1"/>
    <col min="14596" max="14596" width="3.140625" style="96" customWidth="1"/>
    <col min="14597" max="14597" width="17.42578125" style="96" bestFit="1" customWidth="1"/>
    <col min="14598" max="14598" width="11.42578125" style="96" customWidth="1"/>
    <col min="14599" max="14599" width="22.5703125" style="96" bestFit="1" customWidth="1"/>
    <col min="14600" max="14600" width="9.5703125" style="96" bestFit="1" customWidth="1"/>
    <col min="14601" max="14602" width="9.140625" style="96" customWidth="1"/>
    <col min="14603" max="14845" width="9.140625" style="96" hidden="1"/>
    <col min="14846" max="14846" width="28.140625" style="96" customWidth="1"/>
    <col min="14847" max="14847" width="3.5703125" style="96" customWidth="1"/>
    <col min="14848" max="14848" width="31.140625" style="96" customWidth="1"/>
    <col min="14849" max="14849" width="11.140625" style="96" customWidth="1"/>
    <col min="14850" max="14850" width="9.85546875" style="96" customWidth="1"/>
    <col min="14851" max="14851" width="11.42578125" style="96" customWidth="1"/>
    <col min="14852" max="14852" width="3.140625" style="96" customWidth="1"/>
    <col min="14853" max="14853" width="17.42578125" style="96" bestFit="1" customWidth="1"/>
    <col min="14854" max="14854" width="11.42578125" style="96" customWidth="1"/>
    <col min="14855" max="14855" width="22.5703125" style="96" bestFit="1" customWidth="1"/>
    <col min="14856" max="14856" width="9.5703125" style="96" bestFit="1" customWidth="1"/>
    <col min="14857" max="14858" width="9.140625" style="96" customWidth="1"/>
    <col min="14859" max="15101" width="9.140625" style="96" hidden="1"/>
    <col min="15102" max="15102" width="28.140625" style="96" customWidth="1"/>
    <col min="15103" max="15103" width="3.5703125" style="96" customWidth="1"/>
    <col min="15104" max="15104" width="31.140625" style="96" customWidth="1"/>
    <col min="15105" max="15105" width="11.140625" style="96" customWidth="1"/>
    <col min="15106" max="15106" width="9.85546875" style="96" customWidth="1"/>
    <col min="15107" max="15107" width="11.42578125" style="96" customWidth="1"/>
    <col min="15108" max="15108" width="3.140625" style="96" customWidth="1"/>
    <col min="15109" max="15109" width="17.42578125" style="96" bestFit="1" customWidth="1"/>
    <col min="15110" max="15110" width="11.42578125" style="96" customWidth="1"/>
    <col min="15111" max="15111" width="22.5703125" style="96" bestFit="1" customWidth="1"/>
    <col min="15112" max="15112" width="9.5703125" style="96" bestFit="1" customWidth="1"/>
    <col min="15113" max="15114" width="9.140625" style="96" customWidth="1"/>
    <col min="15115" max="15357" width="9.140625" style="96" hidden="1"/>
    <col min="15358" max="15358" width="28.140625" style="96" customWidth="1"/>
    <col min="15359" max="15359" width="3.5703125" style="96" customWidth="1"/>
    <col min="15360" max="15360" width="31.140625" style="96" customWidth="1"/>
    <col min="15361" max="15361" width="11.140625" style="96" customWidth="1"/>
    <col min="15362" max="15362" width="9.85546875" style="96" customWidth="1"/>
    <col min="15363" max="15363" width="11.42578125" style="96" customWidth="1"/>
    <col min="15364" max="15364" width="3.140625" style="96" customWidth="1"/>
    <col min="15365" max="15365" width="17.42578125" style="96" bestFit="1" customWidth="1"/>
    <col min="15366" max="15366" width="11.42578125" style="96" customWidth="1"/>
    <col min="15367" max="15367" width="22.5703125" style="96" bestFit="1" customWidth="1"/>
    <col min="15368" max="15368" width="9.5703125" style="96" bestFit="1" customWidth="1"/>
    <col min="15369" max="15370" width="9.140625" style="96" customWidth="1"/>
    <col min="15371" max="15613" width="9.140625" style="96" hidden="1"/>
    <col min="15614" max="15614" width="28.140625" style="96" customWidth="1"/>
    <col min="15615" max="15615" width="3.5703125" style="96" customWidth="1"/>
    <col min="15616" max="15616" width="31.140625" style="96" customWidth="1"/>
    <col min="15617" max="15617" width="11.140625" style="96" customWidth="1"/>
    <col min="15618" max="15618" width="9.85546875" style="96" customWidth="1"/>
    <col min="15619" max="15619" width="11.42578125" style="96" customWidth="1"/>
    <col min="15620" max="15620" width="3.140625" style="96" customWidth="1"/>
    <col min="15621" max="15621" width="17.42578125" style="96" bestFit="1" customWidth="1"/>
    <col min="15622" max="15622" width="11.42578125" style="96" customWidth="1"/>
    <col min="15623" max="15623" width="22.5703125" style="96" bestFit="1" customWidth="1"/>
    <col min="15624" max="15624" width="9.5703125" style="96" bestFit="1" customWidth="1"/>
    <col min="15625" max="15626" width="9.140625" style="96" customWidth="1"/>
    <col min="15627" max="15869" width="9.140625" style="96" hidden="1"/>
    <col min="15870" max="15870" width="28.140625" style="96" customWidth="1"/>
    <col min="15871" max="15871" width="3.5703125" style="96" customWidth="1"/>
    <col min="15872" max="15872" width="31.140625" style="96" customWidth="1"/>
    <col min="15873" max="15873" width="11.140625" style="96" customWidth="1"/>
    <col min="15874" max="15874" width="9.85546875" style="96" customWidth="1"/>
    <col min="15875" max="15875" width="11.42578125" style="96" customWidth="1"/>
    <col min="15876" max="15876" width="3.140625" style="96" customWidth="1"/>
    <col min="15877" max="15877" width="17.42578125" style="96" bestFit="1" customWidth="1"/>
    <col min="15878" max="15878" width="11.42578125" style="96" customWidth="1"/>
    <col min="15879" max="15879" width="22.5703125" style="96" bestFit="1" customWidth="1"/>
    <col min="15880" max="15880" width="9.5703125" style="96" bestFit="1" customWidth="1"/>
    <col min="15881" max="15882" width="9.140625" style="96" customWidth="1"/>
    <col min="15883" max="16125" width="9.140625" style="96" hidden="1"/>
    <col min="16126" max="16126" width="28.140625" style="96" customWidth="1"/>
    <col min="16127" max="16127" width="3.5703125" style="96" customWidth="1"/>
    <col min="16128" max="16128" width="31.140625" style="96" customWidth="1"/>
    <col min="16129" max="16129" width="11.140625" style="96" customWidth="1"/>
    <col min="16130" max="16130" width="9.85546875" style="96" customWidth="1"/>
    <col min="16131" max="16131" width="11.42578125" style="96" customWidth="1"/>
    <col min="16132" max="16132" width="3.140625" style="96" customWidth="1"/>
    <col min="16133" max="16133" width="17.42578125" style="96" bestFit="1" customWidth="1"/>
    <col min="16134" max="16134" width="11.42578125" style="96" customWidth="1"/>
    <col min="16135" max="16135" width="22.5703125" style="96" bestFit="1" customWidth="1"/>
    <col min="16136" max="16136" width="9.5703125" style="96" bestFit="1" customWidth="1"/>
    <col min="16137" max="16138" width="9.140625" style="96" customWidth="1"/>
    <col min="16139" max="16141" width="0" style="96" hidden="1"/>
    <col min="16142" max="16384" width="9.140625" style="96" hidden="1"/>
  </cols>
  <sheetData>
    <row r="1" spans="1:7" ht="34.5" customHeight="1" x14ac:dyDescent="0.25">
      <c r="B1" s="95"/>
      <c r="C1" s="95"/>
      <c r="D1" s="95"/>
      <c r="E1" s="95"/>
      <c r="F1" s="95"/>
      <c r="G1" s="95"/>
    </row>
    <row r="2" spans="1:7" s="95" customFormat="1" ht="15" customHeight="1" x14ac:dyDescent="0.25">
      <c r="A2" s="97"/>
      <c r="B2" s="199" t="s">
        <v>197</v>
      </c>
      <c r="C2" s="200"/>
      <c r="D2" s="200"/>
      <c r="E2" s="200"/>
      <c r="F2" s="200"/>
      <c r="G2" s="201"/>
    </row>
    <row r="3" spans="1:7" s="95" customFormat="1" x14ac:dyDescent="0.25">
      <c r="B3" s="159"/>
      <c r="C3" s="160"/>
      <c r="D3" s="160" t="s">
        <v>198</v>
      </c>
      <c r="E3" s="160"/>
      <c r="F3" s="125" t="s">
        <v>250</v>
      </c>
      <c r="G3" s="126"/>
    </row>
    <row r="4" spans="1:7" s="95" customFormat="1" x14ac:dyDescent="0.25">
      <c r="B4" s="159" t="s">
        <v>199</v>
      </c>
      <c r="C4" s="161" t="s">
        <v>200</v>
      </c>
      <c r="D4" s="160" t="s">
        <v>201</v>
      </c>
      <c r="E4" s="160" t="s">
        <v>202</v>
      </c>
      <c r="F4" s="125" t="s">
        <v>198</v>
      </c>
      <c r="G4" s="126" t="s">
        <v>251</v>
      </c>
    </row>
    <row r="5" spans="1:7" x14ac:dyDescent="0.25">
      <c r="B5" s="162"/>
      <c r="C5" s="163"/>
      <c r="D5" s="164"/>
      <c r="E5" s="163"/>
      <c r="F5" s="127" t="s">
        <v>15</v>
      </c>
      <c r="G5" s="128" t="s">
        <v>15</v>
      </c>
    </row>
    <row r="6" spans="1:7" x14ac:dyDescent="0.25">
      <c r="B6" s="165">
        <v>1</v>
      </c>
      <c r="C6" s="166" t="s">
        <v>252</v>
      </c>
      <c r="D6" s="2">
        <v>103</v>
      </c>
      <c r="E6" s="3">
        <v>24040072</v>
      </c>
      <c r="F6" s="4">
        <v>102.88374593886408</v>
      </c>
      <c r="G6" s="5">
        <v>2473332660</v>
      </c>
    </row>
    <row r="7" spans="1:7" ht="15" customHeight="1" x14ac:dyDescent="0.25">
      <c r="B7" s="165">
        <v>2</v>
      </c>
      <c r="C7" s="166" t="s">
        <v>254</v>
      </c>
      <c r="D7" s="2">
        <v>122</v>
      </c>
      <c r="E7" s="3">
        <v>17496568</v>
      </c>
      <c r="F7" s="4">
        <v>122.03172193541042</v>
      </c>
      <c r="G7" s="5">
        <v>2135136321</v>
      </c>
    </row>
    <row r="8" spans="1:7" ht="15" customHeight="1" x14ac:dyDescent="0.25">
      <c r="B8" s="165">
        <v>3</v>
      </c>
      <c r="C8" s="166" t="s">
        <v>255</v>
      </c>
      <c r="D8" s="2">
        <v>760</v>
      </c>
      <c r="E8" s="3">
        <v>2099579</v>
      </c>
      <c r="F8" s="4">
        <v>717.21159194295615</v>
      </c>
      <c r="G8" s="5">
        <v>1505842397</v>
      </c>
    </row>
    <row r="9" spans="1:7" ht="15" customHeight="1" x14ac:dyDescent="0.25">
      <c r="B9" s="165">
        <v>4</v>
      </c>
      <c r="C9" s="166" t="s">
        <v>85</v>
      </c>
      <c r="D9" s="2">
        <v>26.2</v>
      </c>
      <c r="E9" s="3">
        <v>51965866</v>
      </c>
      <c r="F9" s="4">
        <v>26.136202348672491</v>
      </c>
      <c r="G9" s="5">
        <v>1358190389</v>
      </c>
    </row>
    <row r="10" spans="1:7" ht="15" customHeight="1" x14ac:dyDescent="0.25">
      <c r="B10" s="165">
        <v>5</v>
      </c>
      <c r="C10" s="166" t="s">
        <v>244</v>
      </c>
      <c r="D10" s="2">
        <v>1260</v>
      </c>
      <c r="E10" s="3">
        <v>1101346</v>
      </c>
      <c r="F10" s="4">
        <v>1205.017110880686</v>
      </c>
      <c r="G10" s="5">
        <v>1327140775</v>
      </c>
    </row>
    <row r="11" spans="1:7" ht="15" customHeight="1" x14ac:dyDescent="0.25">
      <c r="B11" s="165">
        <v>6</v>
      </c>
      <c r="C11" s="166" t="s">
        <v>83</v>
      </c>
      <c r="D11" s="2">
        <v>45.95</v>
      </c>
      <c r="E11" s="3">
        <v>20935239</v>
      </c>
      <c r="F11" s="4">
        <v>46.068594411556511</v>
      </c>
      <c r="G11" s="5">
        <v>964457034.39999998</v>
      </c>
    </row>
    <row r="12" spans="1:7" ht="15" customHeight="1" x14ac:dyDescent="0.25">
      <c r="B12" s="165">
        <v>7</v>
      </c>
      <c r="C12" s="166" t="s">
        <v>265</v>
      </c>
      <c r="D12" s="2">
        <v>25.95</v>
      </c>
      <c r="E12" s="3">
        <v>35245246</v>
      </c>
      <c r="F12" s="4">
        <v>25.956210721298415</v>
      </c>
      <c r="G12" s="5">
        <v>914833032.10000002</v>
      </c>
    </row>
    <row r="13" spans="1:7" x14ac:dyDescent="0.25">
      <c r="B13" s="165">
        <v>8</v>
      </c>
      <c r="C13" s="166" t="s">
        <v>272</v>
      </c>
      <c r="D13" s="2">
        <v>50</v>
      </c>
      <c r="E13" s="3">
        <v>17396912</v>
      </c>
      <c r="F13" s="4">
        <v>50.098168255377736</v>
      </c>
      <c r="G13" s="5">
        <v>871553424.5</v>
      </c>
    </row>
    <row r="14" spans="1:7" ht="15" customHeight="1" x14ac:dyDescent="0.25">
      <c r="B14" s="165">
        <v>9</v>
      </c>
      <c r="C14" s="166" t="s">
        <v>225</v>
      </c>
      <c r="D14" s="2">
        <v>220</v>
      </c>
      <c r="E14" s="3">
        <v>3715060</v>
      </c>
      <c r="F14" s="4">
        <v>218.1644737635462</v>
      </c>
      <c r="G14" s="5">
        <v>810494109.89999998</v>
      </c>
    </row>
    <row r="15" spans="1:7" ht="15" customHeight="1" x14ac:dyDescent="0.25">
      <c r="B15" s="165">
        <v>10</v>
      </c>
      <c r="C15" s="166" t="s">
        <v>23</v>
      </c>
      <c r="D15" s="2">
        <v>1980</v>
      </c>
      <c r="E15" s="3">
        <v>273461</v>
      </c>
      <c r="F15" s="4">
        <v>1888.2487334574216</v>
      </c>
      <c r="G15" s="5">
        <v>516362386.89999998</v>
      </c>
    </row>
    <row r="16" spans="1:7" ht="15" customHeight="1" x14ac:dyDescent="0.25">
      <c r="B16" s="167"/>
      <c r="C16" s="168"/>
      <c r="D16" s="150"/>
      <c r="E16" s="6">
        <v>174269349</v>
      </c>
      <c r="F16" s="151"/>
      <c r="G16" s="7">
        <v>12877342529.799999</v>
      </c>
    </row>
    <row r="17" spans="3:6" ht="15" customHeight="1" x14ac:dyDescent="0.25"/>
    <row r="18" spans="3:6" ht="15" customHeight="1" x14ac:dyDescent="0.25">
      <c r="C18" s="188"/>
      <c r="D18" s="98"/>
      <c r="E18" s="189"/>
      <c r="F18" s="190"/>
    </row>
    <row r="19" spans="3:6" x14ac:dyDescent="0.25">
      <c r="C19" s="95"/>
      <c r="D19" s="95"/>
      <c r="E19" s="95"/>
      <c r="F19" s="95"/>
    </row>
    <row r="32" spans="3:6" x14ac:dyDescent="0.25">
      <c r="C32" s="95"/>
      <c r="D32" s="95"/>
      <c r="E32" s="96" t="s">
        <v>258</v>
      </c>
      <c r="F32" s="95"/>
    </row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3"/>
  <sheetViews>
    <sheetView showGridLines="0" zoomScaleNormal="100" workbookViewId="0">
      <selection activeCell="D40" sqref="D40"/>
    </sheetView>
  </sheetViews>
  <sheetFormatPr defaultColWidth="0" defaultRowHeight="15" x14ac:dyDescent="0.25"/>
  <cols>
    <col min="1" max="1" width="28.140625" style="84" customWidth="1"/>
    <col min="2" max="2" width="3" style="157" customWidth="1"/>
    <col min="3" max="3" width="33.42578125" style="157" bestFit="1" customWidth="1"/>
    <col min="4" max="4" width="12.42578125" style="157" bestFit="1" customWidth="1"/>
    <col min="5" max="5" width="18" style="157" bestFit="1" customWidth="1"/>
    <col min="6" max="6" width="43" style="157" bestFit="1" customWidth="1"/>
    <col min="7" max="7" width="12.140625" style="157" bestFit="1" customWidth="1"/>
    <col min="8" max="8" width="22.28515625" style="157" bestFit="1" customWidth="1"/>
    <col min="9" max="9" width="1" style="157" customWidth="1"/>
    <col min="10" max="12" width="9.140625" style="157" customWidth="1"/>
    <col min="13" max="256" width="9.140625" style="84" hidden="1"/>
    <col min="257" max="257" width="28.140625" style="84" customWidth="1"/>
    <col min="258" max="258" width="3" style="84" customWidth="1"/>
    <col min="259" max="259" width="32.5703125" style="84" bestFit="1" customWidth="1"/>
    <col min="260" max="261" width="11.5703125" style="84" customWidth="1"/>
    <col min="262" max="262" width="18.85546875" style="84" bestFit="1" customWidth="1"/>
    <col min="263" max="263" width="16.140625" style="84" bestFit="1" customWidth="1"/>
    <col min="264" max="264" width="19.5703125" style="84" customWidth="1"/>
    <col min="265" max="265" width="1" style="84" customWidth="1"/>
    <col min="266" max="268" width="9.140625" style="84" customWidth="1"/>
    <col min="269" max="512" width="9.140625" style="84" hidden="1"/>
    <col min="513" max="513" width="28.140625" style="84" customWidth="1"/>
    <col min="514" max="514" width="3" style="84" customWidth="1"/>
    <col min="515" max="515" width="32.5703125" style="84" bestFit="1" customWidth="1"/>
    <col min="516" max="517" width="11.5703125" style="84" customWidth="1"/>
    <col min="518" max="518" width="18.85546875" style="84" bestFit="1" customWidth="1"/>
    <col min="519" max="519" width="16.140625" style="84" bestFit="1" customWidth="1"/>
    <col min="520" max="520" width="19.5703125" style="84" customWidth="1"/>
    <col min="521" max="521" width="1" style="84" customWidth="1"/>
    <col min="522" max="524" width="9.140625" style="84" customWidth="1"/>
    <col min="525" max="768" width="9.140625" style="84" hidden="1"/>
    <col min="769" max="769" width="28.140625" style="84" customWidth="1"/>
    <col min="770" max="770" width="3" style="84" customWidth="1"/>
    <col min="771" max="771" width="32.5703125" style="84" bestFit="1" customWidth="1"/>
    <col min="772" max="773" width="11.5703125" style="84" customWidth="1"/>
    <col min="774" max="774" width="18.85546875" style="84" bestFit="1" customWidth="1"/>
    <col min="775" max="775" width="16.140625" style="84" bestFit="1" customWidth="1"/>
    <col min="776" max="776" width="19.5703125" style="84" customWidth="1"/>
    <col min="777" max="777" width="1" style="84" customWidth="1"/>
    <col min="778" max="780" width="9.140625" style="84" customWidth="1"/>
    <col min="781" max="1024" width="9.140625" style="84" hidden="1"/>
    <col min="1025" max="1025" width="28.140625" style="84" customWidth="1"/>
    <col min="1026" max="1026" width="3" style="84" customWidth="1"/>
    <col min="1027" max="1027" width="32.5703125" style="84" bestFit="1" customWidth="1"/>
    <col min="1028" max="1029" width="11.5703125" style="84" customWidth="1"/>
    <col min="1030" max="1030" width="18.85546875" style="84" bestFit="1" customWidth="1"/>
    <col min="1031" max="1031" width="16.140625" style="84" bestFit="1" customWidth="1"/>
    <col min="1032" max="1032" width="19.5703125" style="84" customWidth="1"/>
    <col min="1033" max="1033" width="1" style="84" customWidth="1"/>
    <col min="1034" max="1036" width="9.140625" style="84" customWidth="1"/>
    <col min="1037" max="1280" width="9.140625" style="84" hidden="1"/>
    <col min="1281" max="1281" width="28.140625" style="84" customWidth="1"/>
    <col min="1282" max="1282" width="3" style="84" customWidth="1"/>
    <col min="1283" max="1283" width="32.5703125" style="84" bestFit="1" customWidth="1"/>
    <col min="1284" max="1285" width="11.5703125" style="84" customWidth="1"/>
    <col min="1286" max="1286" width="18.85546875" style="84" bestFit="1" customWidth="1"/>
    <col min="1287" max="1287" width="16.140625" style="84" bestFit="1" customWidth="1"/>
    <col min="1288" max="1288" width="19.5703125" style="84" customWidth="1"/>
    <col min="1289" max="1289" width="1" style="84" customWidth="1"/>
    <col min="1290" max="1292" width="9.140625" style="84" customWidth="1"/>
    <col min="1293" max="1536" width="9.140625" style="84" hidden="1"/>
    <col min="1537" max="1537" width="28.140625" style="84" customWidth="1"/>
    <col min="1538" max="1538" width="3" style="84" customWidth="1"/>
    <col min="1539" max="1539" width="32.5703125" style="84" bestFit="1" customWidth="1"/>
    <col min="1540" max="1541" width="11.5703125" style="84" customWidth="1"/>
    <col min="1542" max="1542" width="18.85546875" style="84" bestFit="1" customWidth="1"/>
    <col min="1543" max="1543" width="16.140625" style="84" bestFit="1" customWidth="1"/>
    <col min="1544" max="1544" width="19.5703125" style="84" customWidth="1"/>
    <col min="1545" max="1545" width="1" style="84" customWidth="1"/>
    <col min="1546" max="1548" width="9.140625" style="84" customWidth="1"/>
    <col min="1549" max="1792" width="9.140625" style="84" hidden="1"/>
    <col min="1793" max="1793" width="28.140625" style="84" customWidth="1"/>
    <col min="1794" max="1794" width="3" style="84" customWidth="1"/>
    <col min="1795" max="1795" width="32.5703125" style="84" bestFit="1" customWidth="1"/>
    <col min="1796" max="1797" width="11.5703125" style="84" customWidth="1"/>
    <col min="1798" max="1798" width="18.85546875" style="84" bestFit="1" customWidth="1"/>
    <col min="1799" max="1799" width="16.140625" style="84" bestFit="1" customWidth="1"/>
    <col min="1800" max="1800" width="19.5703125" style="84" customWidth="1"/>
    <col min="1801" max="1801" width="1" style="84" customWidth="1"/>
    <col min="1802" max="1804" width="9.140625" style="84" customWidth="1"/>
    <col min="1805" max="2048" width="9.140625" style="84" hidden="1"/>
    <col min="2049" max="2049" width="28.140625" style="84" customWidth="1"/>
    <col min="2050" max="2050" width="3" style="84" customWidth="1"/>
    <col min="2051" max="2051" width="32.5703125" style="84" bestFit="1" customWidth="1"/>
    <col min="2052" max="2053" width="11.5703125" style="84" customWidth="1"/>
    <col min="2054" max="2054" width="18.85546875" style="84" bestFit="1" customWidth="1"/>
    <col min="2055" max="2055" width="16.140625" style="84" bestFit="1" customWidth="1"/>
    <col min="2056" max="2056" width="19.5703125" style="84" customWidth="1"/>
    <col min="2057" max="2057" width="1" style="84" customWidth="1"/>
    <col min="2058" max="2060" width="9.140625" style="84" customWidth="1"/>
    <col min="2061" max="2304" width="9.140625" style="84" hidden="1"/>
    <col min="2305" max="2305" width="28.140625" style="84" customWidth="1"/>
    <col min="2306" max="2306" width="3" style="84" customWidth="1"/>
    <col min="2307" max="2307" width="32.5703125" style="84" bestFit="1" customWidth="1"/>
    <col min="2308" max="2309" width="11.5703125" style="84" customWidth="1"/>
    <col min="2310" max="2310" width="18.85546875" style="84" bestFit="1" customWidth="1"/>
    <col min="2311" max="2311" width="16.140625" style="84" bestFit="1" customWidth="1"/>
    <col min="2312" max="2312" width="19.5703125" style="84" customWidth="1"/>
    <col min="2313" max="2313" width="1" style="84" customWidth="1"/>
    <col min="2314" max="2316" width="9.140625" style="84" customWidth="1"/>
    <col min="2317" max="2560" width="9.140625" style="84" hidden="1"/>
    <col min="2561" max="2561" width="28.140625" style="84" customWidth="1"/>
    <col min="2562" max="2562" width="3" style="84" customWidth="1"/>
    <col min="2563" max="2563" width="32.5703125" style="84" bestFit="1" customWidth="1"/>
    <col min="2564" max="2565" width="11.5703125" style="84" customWidth="1"/>
    <col min="2566" max="2566" width="18.85546875" style="84" bestFit="1" customWidth="1"/>
    <col min="2567" max="2567" width="16.140625" style="84" bestFit="1" customWidth="1"/>
    <col min="2568" max="2568" width="19.5703125" style="84" customWidth="1"/>
    <col min="2569" max="2569" width="1" style="84" customWidth="1"/>
    <col min="2570" max="2572" width="9.140625" style="84" customWidth="1"/>
    <col min="2573" max="2816" width="9.140625" style="84" hidden="1"/>
    <col min="2817" max="2817" width="28.140625" style="84" customWidth="1"/>
    <col min="2818" max="2818" width="3" style="84" customWidth="1"/>
    <col min="2819" max="2819" width="32.5703125" style="84" bestFit="1" customWidth="1"/>
    <col min="2820" max="2821" width="11.5703125" style="84" customWidth="1"/>
    <col min="2822" max="2822" width="18.85546875" style="84" bestFit="1" customWidth="1"/>
    <col min="2823" max="2823" width="16.140625" style="84" bestFit="1" customWidth="1"/>
    <col min="2824" max="2824" width="19.5703125" style="84" customWidth="1"/>
    <col min="2825" max="2825" width="1" style="84" customWidth="1"/>
    <col min="2826" max="2828" width="9.140625" style="84" customWidth="1"/>
    <col min="2829" max="3072" width="9.140625" style="84" hidden="1"/>
    <col min="3073" max="3073" width="28.140625" style="84" customWidth="1"/>
    <col min="3074" max="3074" width="3" style="84" customWidth="1"/>
    <col min="3075" max="3075" width="32.5703125" style="84" bestFit="1" customWidth="1"/>
    <col min="3076" max="3077" width="11.5703125" style="84" customWidth="1"/>
    <col min="3078" max="3078" width="18.85546875" style="84" bestFit="1" customWidth="1"/>
    <col min="3079" max="3079" width="16.140625" style="84" bestFit="1" customWidth="1"/>
    <col min="3080" max="3080" width="19.5703125" style="84" customWidth="1"/>
    <col min="3081" max="3081" width="1" style="84" customWidth="1"/>
    <col min="3082" max="3084" width="9.140625" style="84" customWidth="1"/>
    <col min="3085" max="3328" width="9.140625" style="84" hidden="1"/>
    <col min="3329" max="3329" width="28.140625" style="84" customWidth="1"/>
    <col min="3330" max="3330" width="3" style="84" customWidth="1"/>
    <col min="3331" max="3331" width="32.5703125" style="84" bestFit="1" customWidth="1"/>
    <col min="3332" max="3333" width="11.5703125" style="84" customWidth="1"/>
    <col min="3334" max="3334" width="18.85546875" style="84" bestFit="1" customWidth="1"/>
    <col min="3335" max="3335" width="16.140625" style="84" bestFit="1" customWidth="1"/>
    <col min="3336" max="3336" width="19.5703125" style="84" customWidth="1"/>
    <col min="3337" max="3337" width="1" style="84" customWidth="1"/>
    <col min="3338" max="3340" width="9.140625" style="84" customWidth="1"/>
    <col min="3341" max="3584" width="9.140625" style="84" hidden="1"/>
    <col min="3585" max="3585" width="28.140625" style="84" customWidth="1"/>
    <col min="3586" max="3586" width="3" style="84" customWidth="1"/>
    <col min="3587" max="3587" width="32.5703125" style="84" bestFit="1" customWidth="1"/>
    <col min="3588" max="3589" width="11.5703125" style="84" customWidth="1"/>
    <col min="3590" max="3590" width="18.85546875" style="84" bestFit="1" customWidth="1"/>
    <col min="3591" max="3591" width="16.140625" style="84" bestFit="1" customWidth="1"/>
    <col min="3592" max="3592" width="19.5703125" style="84" customWidth="1"/>
    <col min="3593" max="3593" width="1" style="84" customWidth="1"/>
    <col min="3594" max="3596" width="9.140625" style="84" customWidth="1"/>
    <col min="3597" max="3840" width="9.140625" style="84" hidden="1"/>
    <col min="3841" max="3841" width="28.140625" style="84" customWidth="1"/>
    <col min="3842" max="3842" width="3" style="84" customWidth="1"/>
    <col min="3843" max="3843" width="32.5703125" style="84" bestFit="1" customWidth="1"/>
    <col min="3844" max="3845" width="11.5703125" style="84" customWidth="1"/>
    <col min="3846" max="3846" width="18.85546875" style="84" bestFit="1" customWidth="1"/>
    <col min="3847" max="3847" width="16.140625" style="84" bestFit="1" customWidth="1"/>
    <col min="3848" max="3848" width="19.5703125" style="84" customWidth="1"/>
    <col min="3849" max="3849" width="1" style="84" customWidth="1"/>
    <col min="3850" max="3852" width="9.140625" style="84" customWidth="1"/>
    <col min="3853" max="4096" width="9.140625" style="84" hidden="1"/>
    <col min="4097" max="4097" width="28.140625" style="84" customWidth="1"/>
    <col min="4098" max="4098" width="3" style="84" customWidth="1"/>
    <col min="4099" max="4099" width="32.5703125" style="84" bestFit="1" customWidth="1"/>
    <col min="4100" max="4101" width="11.5703125" style="84" customWidth="1"/>
    <col min="4102" max="4102" width="18.85546875" style="84" bestFit="1" customWidth="1"/>
    <col min="4103" max="4103" width="16.140625" style="84" bestFit="1" customWidth="1"/>
    <col min="4104" max="4104" width="19.5703125" style="84" customWidth="1"/>
    <col min="4105" max="4105" width="1" style="84" customWidth="1"/>
    <col min="4106" max="4108" width="9.140625" style="84" customWidth="1"/>
    <col min="4109" max="4352" width="9.140625" style="84" hidden="1"/>
    <col min="4353" max="4353" width="28.140625" style="84" customWidth="1"/>
    <col min="4354" max="4354" width="3" style="84" customWidth="1"/>
    <col min="4355" max="4355" width="32.5703125" style="84" bestFit="1" customWidth="1"/>
    <col min="4356" max="4357" width="11.5703125" style="84" customWidth="1"/>
    <col min="4358" max="4358" width="18.85546875" style="84" bestFit="1" customWidth="1"/>
    <col min="4359" max="4359" width="16.140625" style="84" bestFit="1" customWidth="1"/>
    <col min="4360" max="4360" width="19.5703125" style="84" customWidth="1"/>
    <col min="4361" max="4361" width="1" style="84" customWidth="1"/>
    <col min="4362" max="4364" width="9.140625" style="84" customWidth="1"/>
    <col min="4365" max="4608" width="9.140625" style="84" hidden="1"/>
    <col min="4609" max="4609" width="28.140625" style="84" customWidth="1"/>
    <col min="4610" max="4610" width="3" style="84" customWidth="1"/>
    <col min="4611" max="4611" width="32.5703125" style="84" bestFit="1" customWidth="1"/>
    <col min="4612" max="4613" width="11.5703125" style="84" customWidth="1"/>
    <col min="4614" max="4614" width="18.85546875" style="84" bestFit="1" customWidth="1"/>
    <col min="4615" max="4615" width="16.140625" style="84" bestFit="1" customWidth="1"/>
    <col min="4616" max="4616" width="19.5703125" style="84" customWidth="1"/>
    <col min="4617" max="4617" width="1" style="84" customWidth="1"/>
    <col min="4618" max="4620" width="9.140625" style="84" customWidth="1"/>
    <col min="4621" max="4864" width="9.140625" style="84" hidden="1"/>
    <col min="4865" max="4865" width="28.140625" style="84" customWidth="1"/>
    <col min="4866" max="4866" width="3" style="84" customWidth="1"/>
    <col min="4867" max="4867" width="32.5703125" style="84" bestFit="1" customWidth="1"/>
    <col min="4868" max="4869" width="11.5703125" style="84" customWidth="1"/>
    <col min="4870" max="4870" width="18.85546875" style="84" bestFit="1" customWidth="1"/>
    <col min="4871" max="4871" width="16.140625" style="84" bestFit="1" customWidth="1"/>
    <col min="4872" max="4872" width="19.5703125" style="84" customWidth="1"/>
    <col min="4873" max="4873" width="1" style="84" customWidth="1"/>
    <col min="4874" max="4876" width="9.140625" style="84" customWidth="1"/>
    <col min="4877" max="5120" width="9.140625" style="84" hidden="1"/>
    <col min="5121" max="5121" width="28.140625" style="84" customWidth="1"/>
    <col min="5122" max="5122" width="3" style="84" customWidth="1"/>
    <col min="5123" max="5123" width="32.5703125" style="84" bestFit="1" customWidth="1"/>
    <col min="5124" max="5125" width="11.5703125" style="84" customWidth="1"/>
    <col min="5126" max="5126" width="18.85546875" style="84" bestFit="1" customWidth="1"/>
    <col min="5127" max="5127" width="16.140625" style="84" bestFit="1" customWidth="1"/>
    <col min="5128" max="5128" width="19.5703125" style="84" customWidth="1"/>
    <col min="5129" max="5129" width="1" style="84" customWidth="1"/>
    <col min="5130" max="5132" width="9.140625" style="84" customWidth="1"/>
    <col min="5133" max="5376" width="9.140625" style="84" hidden="1"/>
    <col min="5377" max="5377" width="28.140625" style="84" customWidth="1"/>
    <col min="5378" max="5378" width="3" style="84" customWidth="1"/>
    <col min="5379" max="5379" width="32.5703125" style="84" bestFit="1" customWidth="1"/>
    <col min="5380" max="5381" width="11.5703125" style="84" customWidth="1"/>
    <col min="5382" max="5382" width="18.85546875" style="84" bestFit="1" customWidth="1"/>
    <col min="5383" max="5383" width="16.140625" style="84" bestFit="1" customWidth="1"/>
    <col min="5384" max="5384" width="19.5703125" style="84" customWidth="1"/>
    <col min="5385" max="5385" width="1" style="84" customWidth="1"/>
    <col min="5386" max="5388" width="9.140625" style="84" customWidth="1"/>
    <col min="5389" max="5632" width="9.140625" style="84" hidden="1"/>
    <col min="5633" max="5633" width="28.140625" style="84" customWidth="1"/>
    <col min="5634" max="5634" width="3" style="84" customWidth="1"/>
    <col min="5635" max="5635" width="32.5703125" style="84" bestFit="1" customWidth="1"/>
    <col min="5636" max="5637" width="11.5703125" style="84" customWidth="1"/>
    <col min="5638" max="5638" width="18.85546875" style="84" bestFit="1" customWidth="1"/>
    <col min="5639" max="5639" width="16.140625" style="84" bestFit="1" customWidth="1"/>
    <col min="5640" max="5640" width="19.5703125" style="84" customWidth="1"/>
    <col min="5641" max="5641" width="1" style="84" customWidth="1"/>
    <col min="5642" max="5644" width="9.140625" style="84" customWidth="1"/>
    <col min="5645" max="5888" width="9.140625" style="84" hidden="1"/>
    <col min="5889" max="5889" width="28.140625" style="84" customWidth="1"/>
    <col min="5890" max="5890" width="3" style="84" customWidth="1"/>
    <col min="5891" max="5891" width="32.5703125" style="84" bestFit="1" customWidth="1"/>
    <col min="5892" max="5893" width="11.5703125" style="84" customWidth="1"/>
    <col min="5894" max="5894" width="18.85546875" style="84" bestFit="1" customWidth="1"/>
    <col min="5895" max="5895" width="16.140625" style="84" bestFit="1" customWidth="1"/>
    <col min="5896" max="5896" width="19.5703125" style="84" customWidth="1"/>
    <col min="5897" max="5897" width="1" style="84" customWidth="1"/>
    <col min="5898" max="5900" width="9.140625" style="84" customWidth="1"/>
    <col min="5901" max="6144" width="9.140625" style="84" hidden="1"/>
    <col min="6145" max="6145" width="28.140625" style="84" customWidth="1"/>
    <col min="6146" max="6146" width="3" style="84" customWidth="1"/>
    <col min="6147" max="6147" width="32.5703125" style="84" bestFit="1" customWidth="1"/>
    <col min="6148" max="6149" width="11.5703125" style="84" customWidth="1"/>
    <col min="6150" max="6150" width="18.85546875" style="84" bestFit="1" customWidth="1"/>
    <col min="6151" max="6151" width="16.140625" style="84" bestFit="1" customWidth="1"/>
    <col min="6152" max="6152" width="19.5703125" style="84" customWidth="1"/>
    <col min="6153" max="6153" width="1" style="84" customWidth="1"/>
    <col min="6154" max="6156" width="9.140625" style="84" customWidth="1"/>
    <col min="6157" max="6400" width="9.140625" style="84" hidden="1"/>
    <col min="6401" max="6401" width="28.140625" style="84" customWidth="1"/>
    <col min="6402" max="6402" width="3" style="84" customWidth="1"/>
    <col min="6403" max="6403" width="32.5703125" style="84" bestFit="1" customWidth="1"/>
    <col min="6404" max="6405" width="11.5703125" style="84" customWidth="1"/>
    <col min="6406" max="6406" width="18.85546875" style="84" bestFit="1" customWidth="1"/>
    <col min="6407" max="6407" width="16.140625" style="84" bestFit="1" customWidth="1"/>
    <col min="6408" max="6408" width="19.5703125" style="84" customWidth="1"/>
    <col min="6409" max="6409" width="1" style="84" customWidth="1"/>
    <col min="6410" max="6412" width="9.140625" style="84" customWidth="1"/>
    <col min="6413" max="6656" width="9.140625" style="84" hidden="1"/>
    <col min="6657" max="6657" width="28.140625" style="84" customWidth="1"/>
    <col min="6658" max="6658" width="3" style="84" customWidth="1"/>
    <col min="6659" max="6659" width="32.5703125" style="84" bestFit="1" customWidth="1"/>
    <col min="6660" max="6661" width="11.5703125" style="84" customWidth="1"/>
    <col min="6662" max="6662" width="18.85546875" style="84" bestFit="1" customWidth="1"/>
    <col min="6663" max="6663" width="16.140625" style="84" bestFit="1" customWidth="1"/>
    <col min="6664" max="6664" width="19.5703125" style="84" customWidth="1"/>
    <col min="6665" max="6665" width="1" style="84" customWidth="1"/>
    <col min="6666" max="6668" width="9.140625" style="84" customWidth="1"/>
    <col min="6669" max="6912" width="9.140625" style="84" hidden="1"/>
    <col min="6913" max="6913" width="28.140625" style="84" customWidth="1"/>
    <col min="6914" max="6914" width="3" style="84" customWidth="1"/>
    <col min="6915" max="6915" width="32.5703125" style="84" bestFit="1" customWidth="1"/>
    <col min="6916" max="6917" width="11.5703125" style="84" customWidth="1"/>
    <col min="6918" max="6918" width="18.85546875" style="84" bestFit="1" customWidth="1"/>
    <col min="6919" max="6919" width="16.140625" style="84" bestFit="1" customWidth="1"/>
    <col min="6920" max="6920" width="19.5703125" style="84" customWidth="1"/>
    <col min="6921" max="6921" width="1" style="84" customWidth="1"/>
    <col min="6922" max="6924" width="9.140625" style="84" customWidth="1"/>
    <col min="6925" max="7168" width="9.140625" style="84" hidden="1"/>
    <col min="7169" max="7169" width="28.140625" style="84" customWidth="1"/>
    <col min="7170" max="7170" width="3" style="84" customWidth="1"/>
    <col min="7171" max="7171" width="32.5703125" style="84" bestFit="1" customWidth="1"/>
    <col min="7172" max="7173" width="11.5703125" style="84" customWidth="1"/>
    <col min="7174" max="7174" width="18.85546875" style="84" bestFit="1" customWidth="1"/>
    <col min="7175" max="7175" width="16.140625" style="84" bestFit="1" customWidth="1"/>
    <col min="7176" max="7176" width="19.5703125" style="84" customWidth="1"/>
    <col min="7177" max="7177" width="1" style="84" customWidth="1"/>
    <col min="7178" max="7180" width="9.140625" style="84" customWidth="1"/>
    <col min="7181" max="7424" width="9.140625" style="84" hidden="1"/>
    <col min="7425" max="7425" width="28.140625" style="84" customWidth="1"/>
    <col min="7426" max="7426" width="3" style="84" customWidth="1"/>
    <col min="7427" max="7427" width="32.5703125" style="84" bestFit="1" customWidth="1"/>
    <col min="7428" max="7429" width="11.5703125" style="84" customWidth="1"/>
    <col min="7430" max="7430" width="18.85546875" style="84" bestFit="1" customWidth="1"/>
    <col min="7431" max="7431" width="16.140625" style="84" bestFit="1" customWidth="1"/>
    <col min="7432" max="7432" width="19.5703125" style="84" customWidth="1"/>
    <col min="7433" max="7433" width="1" style="84" customWidth="1"/>
    <col min="7434" max="7436" width="9.140625" style="84" customWidth="1"/>
    <col min="7437" max="7680" width="9.140625" style="84" hidden="1"/>
    <col min="7681" max="7681" width="28.140625" style="84" customWidth="1"/>
    <col min="7682" max="7682" width="3" style="84" customWidth="1"/>
    <col min="7683" max="7683" width="32.5703125" style="84" bestFit="1" customWidth="1"/>
    <col min="7684" max="7685" width="11.5703125" style="84" customWidth="1"/>
    <col min="7686" max="7686" width="18.85546875" style="84" bestFit="1" customWidth="1"/>
    <col min="7687" max="7687" width="16.140625" style="84" bestFit="1" customWidth="1"/>
    <col min="7688" max="7688" width="19.5703125" style="84" customWidth="1"/>
    <col min="7689" max="7689" width="1" style="84" customWidth="1"/>
    <col min="7690" max="7692" width="9.140625" style="84" customWidth="1"/>
    <col min="7693" max="7936" width="9.140625" style="84" hidden="1"/>
    <col min="7937" max="7937" width="28.140625" style="84" customWidth="1"/>
    <col min="7938" max="7938" width="3" style="84" customWidth="1"/>
    <col min="7939" max="7939" width="32.5703125" style="84" bestFit="1" customWidth="1"/>
    <col min="7940" max="7941" width="11.5703125" style="84" customWidth="1"/>
    <col min="7942" max="7942" width="18.85546875" style="84" bestFit="1" customWidth="1"/>
    <col min="7943" max="7943" width="16.140625" style="84" bestFit="1" customWidth="1"/>
    <col min="7944" max="7944" width="19.5703125" style="84" customWidth="1"/>
    <col min="7945" max="7945" width="1" style="84" customWidth="1"/>
    <col min="7946" max="7948" width="9.140625" style="84" customWidth="1"/>
    <col min="7949" max="8192" width="9.140625" style="84" hidden="1"/>
    <col min="8193" max="8193" width="28.140625" style="84" customWidth="1"/>
    <col min="8194" max="8194" width="3" style="84" customWidth="1"/>
    <col min="8195" max="8195" width="32.5703125" style="84" bestFit="1" customWidth="1"/>
    <col min="8196" max="8197" width="11.5703125" style="84" customWidth="1"/>
    <col min="8198" max="8198" width="18.85546875" style="84" bestFit="1" customWidth="1"/>
    <col min="8199" max="8199" width="16.140625" style="84" bestFit="1" customWidth="1"/>
    <col min="8200" max="8200" width="19.5703125" style="84" customWidth="1"/>
    <col min="8201" max="8201" width="1" style="84" customWidth="1"/>
    <col min="8202" max="8204" width="9.140625" style="84" customWidth="1"/>
    <col min="8205" max="8448" width="9.140625" style="84" hidden="1"/>
    <col min="8449" max="8449" width="28.140625" style="84" customWidth="1"/>
    <col min="8450" max="8450" width="3" style="84" customWidth="1"/>
    <col min="8451" max="8451" width="32.5703125" style="84" bestFit="1" customWidth="1"/>
    <col min="8452" max="8453" width="11.5703125" style="84" customWidth="1"/>
    <col min="8454" max="8454" width="18.85546875" style="84" bestFit="1" customWidth="1"/>
    <col min="8455" max="8455" width="16.140625" style="84" bestFit="1" customWidth="1"/>
    <col min="8456" max="8456" width="19.5703125" style="84" customWidth="1"/>
    <col min="8457" max="8457" width="1" style="84" customWidth="1"/>
    <col min="8458" max="8460" width="9.140625" style="84" customWidth="1"/>
    <col min="8461" max="8704" width="9.140625" style="84" hidden="1"/>
    <col min="8705" max="8705" width="28.140625" style="84" customWidth="1"/>
    <col min="8706" max="8706" width="3" style="84" customWidth="1"/>
    <col min="8707" max="8707" width="32.5703125" style="84" bestFit="1" customWidth="1"/>
    <col min="8708" max="8709" width="11.5703125" style="84" customWidth="1"/>
    <col min="8710" max="8710" width="18.85546875" style="84" bestFit="1" customWidth="1"/>
    <col min="8711" max="8711" width="16.140625" style="84" bestFit="1" customWidth="1"/>
    <col min="8712" max="8712" width="19.5703125" style="84" customWidth="1"/>
    <col min="8713" max="8713" width="1" style="84" customWidth="1"/>
    <col min="8714" max="8716" width="9.140625" style="84" customWidth="1"/>
    <col min="8717" max="8960" width="9.140625" style="84" hidden="1"/>
    <col min="8961" max="8961" width="28.140625" style="84" customWidth="1"/>
    <col min="8962" max="8962" width="3" style="84" customWidth="1"/>
    <col min="8963" max="8963" width="32.5703125" style="84" bestFit="1" customWidth="1"/>
    <col min="8964" max="8965" width="11.5703125" style="84" customWidth="1"/>
    <col min="8966" max="8966" width="18.85546875" style="84" bestFit="1" customWidth="1"/>
    <col min="8967" max="8967" width="16.140625" style="84" bestFit="1" customWidth="1"/>
    <col min="8968" max="8968" width="19.5703125" style="84" customWidth="1"/>
    <col min="8969" max="8969" width="1" style="84" customWidth="1"/>
    <col min="8970" max="8972" width="9.140625" style="84" customWidth="1"/>
    <col min="8973" max="9216" width="9.140625" style="84" hidden="1"/>
    <col min="9217" max="9217" width="28.140625" style="84" customWidth="1"/>
    <col min="9218" max="9218" width="3" style="84" customWidth="1"/>
    <col min="9219" max="9219" width="32.5703125" style="84" bestFit="1" customWidth="1"/>
    <col min="9220" max="9221" width="11.5703125" style="84" customWidth="1"/>
    <col min="9222" max="9222" width="18.85546875" style="84" bestFit="1" customWidth="1"/>
    <col min="9223" max="9223" width="16.140625" style="84" bestFit="1" customWidth="1"/>
    <col min="9224" max="9224" width="19.5703125" style="84" customWidth="1"/>
    <col min="9225" max="9225" width="1" style="84" customWidth="1"/>
    <col min="9226" max="9228" width="9.140625" style="84" customWidth="1"/>
    <col min="9229" max="9472" width="9.140625" style="84" hidden="1"/>
    <col min="9473" max="9473" width="28.140625" style="84" customWidth="1"/>
    <col min="9474" max="9474" width="3" style="84" customWidth="1"/>
    <col min="9475" max="9475" width="32.5703125" style="84" bestFit="1" customWidth="1"/>
    <col min="9476" max="9477" width="11.5703125" style="84" customWidth="1"/>
    <col min="9478" max="9478" width="18.85546875" style="84" bestFit="1" customWidth="1"/>
    <col min="9479" max="9479" width="16.140625" style="84" bestFit="1" customWidth="1"/>
    <col min="9480" max="9480" width="19.5703125" style="84" customWidth="1"/>
    <col min="9481" max="9481" width="1" style="84" customWidth="1"/>
    <col min="9482" max="9484" width="9.140625" style="84" customWidth="1"/>
    <col min="9485" max="9728" width="9.140625" style="84" hidden="1"/>
    <col min="9729" max="9729" width="28.140625" style="84" customWidth="1"/>
    <col min="9730" max="9730" width="3" style="84" customWidth="1"/>
    <col min="9731" max="9731" width="32.5703125" style="84" bestFit="1" customWidth="1"/>
    <col min="9732" max="9733" width="11.5703125" style="84" customWidth="1"/>
    <col min="9734" max="9734" width="18.85546875" style="84" bestFit="1" customWidth="1"/>
    <col min="9735" max="9735" width="16.140625" style="84" bestFit="1" customWidth="1"/>
    <col min="9736" max="9736" width="19.5703125" style="84" customWidth="1"/>
    <col min="9737" max="9737" width="1" style="84" customWidth="1"/>
    <col min="9738" max="9740" width="9.140625" style="84" customWidth="1"/>
    <col min="9741" max="9984" width="9.140625" style="84" hidden="1"/>
    <col min="9985" max="9985" width="28.140625" style="84" customWidth="1"/>
    <col min="9986" max="9986" width="3" style="84" customWidth="1"/>
    <col min="9987" max="9987" width="32.5703125" style="84" bestFit="1" customWidth="1"/>
    <col min="9988" max="9989" width="11.5703125" style="84" customWidth="1"/>
    <col min="9990" max="9990" width="18.85546875" style="84" bestFit="1" customWidth="1"/>
    <col min="9991" max="9991" width="16.140625" style="84" bestFit="1" customWidth="1"/>
    <col min="9992" max="9992" width="19.5703125" style="84" customWidth="1"/>
    <col min="9993" max="9993" width="1" style="84" customWidth="1"/>
    <col min="9994" max="9996" width="9.140625" style="84" customWidth="1"/>
    <col min="9997" max="10240" width="9.140625" style="84" hidden="1"/>
    <col min="10241" max="10241" width="28.140625" style="84" customWidth="1"/>
    <col min="10242" max="10242" width="3" style="84" customWidth="1"/>
    <col min="10243" max="10243" width="32.5703125" style="84" bestFit="1" customWidth="1"/>
    <col min="10244" max="10245" width="11.5703125" style="84" customWidth="1"/>
    <col min="10246" max="10246" width="18.85546875" style="84" bestFit="1" customWidth="1"/>
    <col min="10247" max="10247" width="16.140625" style="84" bestFit="1" customWidth="1"/>
    <col min="10248" max="10248" width="19.5703125" style="84" customWidth="1"/>
    <col min="10249" max="10249" width="1" style="84" customWidth="1"/>
    <col min="10250" max="10252" width="9.140625" style="84" customWidth="1"/>
    <col min="10253" max="10496" width="9.140625" style="84" hidden="1"/>
    <col min="10497" max="10497" width="28.140625" style="84" customWidth="1"/>
    <col min="10498" max="10498" width="3" style="84" customWidth="1"/>
    <col min="10499" max="10499" width="32.5703125" style="84" bestFit="1" customWidth="1"/>
    <col min="10500" max="10501" width="11.5703125" style="84" customWidth="1"/>
    <col min="10502" max="10502" width="18.85546875" style="84" bestFit="1" customWidth="1"/>
    <col min="10503" max="10503" width="16.140625" style="84" bestFit="1" customWidth="1"/>
    <col min="10504" max="10504" width="19.5703125" style="84" customWidth="1"/>
    <col min="10505" max="10505" width="1" style="84" customWidth="1"/>
    <col min="10506" max="10508" width="9.140625" style="84" customWidth="1"/>
    <col min="10509" max="10752" width="9.140625" style="84" hidden="1"/>
    <col min="10753" max="10753" width="28.140625" style="84" customWidth="1"/>
    <col min="10754" max="10754" width="3" style="84" customWidth="1"/>
    <col min="10755" max="10755" width="32.5703125" style="84" bestFit="1" customWidth="1"/>
    <col min="10756" max="10757" width="11.5703125" style="84" customWidth="1"/>
    <col min="10758" max="10758" width="18.85546875" style="84" bestFit="1" customWidth="1"/>
    <col min="10759" max="10759" width="16.140625" style="84" bestFit="1" customWidth="1"/>
    <col min="10760" max="10760" width="19.5703125" style="84" customWidth="1"/>
    <col min="10761" max="10761" width="1" style="84" customWidth="1"/>
    <col min="10762" max="10764" width="9.140625" style="84" customWidth="1"/>
    <col min="10765" max="11008" width="9.140625" style="84" hidden="1"/>
    <col min="11009" max="11009" width="28.140625" style="84" customWidth="1"/>
    <col min="11010" max="11010" width="3" style="84" customWidth="1"/>
    <col min="11011" max="11011" width="32.5703125" style="84" bestFit="1" customWidth="1"/>
    <col min="11012" max="11013" width="11.5703125" style="84" customWidth="1"/>
    <col min="11014" max="11014" width="18.85546875" style="84" bestFit="1" customWidth="1"/>
    <col min="11015" max="11015" width="16.140625" style="84" bestFit="1" customWidth="1"/>
    <col min="11016" max="11016" width="19.5703125" style="84" customWidth="1"/>
    <col min="11017" max="11017" width="1" style="84" customWidth="1"/>
    <col min="11018" max="11020" width="9.140625" style="84" customWidth="1"/>
    <col min="11021" max="11264" width="9.140625" style="84" hidden="1"/>
    <col min="11265" max="11265" width="28.140625" style="84" customWidth="1"/>
    <col min="11266" max="11266" width="3" style="84" customWidth="1"/>
    <col min="11267" max="11267" width="32.5703125" style="84" bestFit="1" customWidth="1"/>
    <col min="11268" max="11269" width="11.5703125" style="84" customWidth="1"/>
    <col min="11270" max="11270" width="18.85546875" style="84" bestFit="1" customWidth="1"/>
    <col min="11271" max="11271" width="16.140625" style="84" bestFit="1" customWidth="1"/>
    <col min="11272" max="11272" width="19.5703125" style="84" customWidth="1"/>
    <col min="11273" max="11273" width="1" style="84" customWidth="1"/>
    <col min="11274" max="11276" width="9.140625" style="84" customWidth="1"/>
    <col min="11277" max="11520" width="9.140625" style="84" hidden="1"/>
    <col min="11521" max="11521" width="28.140625" style="84" customWidth="1"/>
    <col min="11522" max="11522" width="3" style="84" customWidth="1"/>
    <col min="11523" max="11523" width="32.5703125" style="84" bestFit="1" customWidth="1"/>
    <col min="11524" max="11525" width="11.5703125" style="84" customWidth="1"/>
    <col min="11526" max="11526" width="18.85546875" style="84" bestFit="1" customWidth="1"/>
    <col min="11527" max="11527" width="16.140625" style="84" bestFit="1" customWidth="1"/>
    <col min="11528" max="11528" width="19.5703125" style="84" customWidth="1"/>
    <col min="11529" max="11529" width="1" style="84" customWidth="1"/>
    <col min="11530" max="11532" width="9.140625" style="84" customWidth="1"/>
    <col min="11533" max="11776" width="9.140625" style="84" hidden="1"/>
    <col min="11777" max="11777" width="28.140625" style="84" customWidth="1"/>
    <col min="11778" max="11778" width="3" style="84" customWidth="1"/>
    <col min="11779" max="11779" width="32.5703125" style="84" bestFit="1" customWidth="1"/>
    <col min="11780" max="11781" width="11.5703125" style="84" customWidth="1"/>
    <col min="11782" max="11782" width="18.85546875" style="84" bestFit="1" customWidth="1"/>
    <col min="11783" max="11783" width="16.140625" style="84" bestFit="1" customWidth="1"/>
    <col min="11784" max="11784" width="19.5703125" style="84" customWidth="1"/>
    <col min="11785" max="11785" width="1" style="84" customWidth="1"/>
    <col min="11786" max="11788" width="9.140625" style="84" customWidth="1"/>
    <col min="11789" max="12032" width="9.140625" style="84" hidden="1"/>
    <col min="12033" max="12033" width="28.140625" style="84" customWidth="1"/>
    <col min="12034" max="12034" width="3" style="84" customWidth="1"/>
    <col min="12035" max="12035" width="32.5703125" style="84" bestFit="1" customWidth="1"/>
    <col min="12036" max="12037" width="11.5703125" style="84" customWidth="1"/>
    <col min="12038" max="12038" width="18.85546875" style="84" bestFit="1" customWidth="1"/>
    <col min="12039" max="12039" width="16.140625" style="84" bestFit="1" customWidth="1"/>
    <col min="12040" max="12040" width="19.5703125" style="84" customWidth="1"/>
    <col min="12041" max="12041" width="1" style="84" customWidth="1"/>
    <col min="12042" max="12044" width="9.140625" style="84" customWidth="1"/>
    <col min="12045" max="12288" width="9.140625" style="84" hidden="1"/>
    <col min="12289" max="12289" width="28.140625" style="84" customWidth="1"/>
    <col min="12290" max="12290" width="3" style="84" customWidth="1"/>
    <col min="12291" max="12291" width="32.5703125" style="84" bestFit="1" customWidth="1"/>
    <col min="12292" max="12293" width="11.5703125" style="84" customWidth="1"/>
    <col min="12294" max="12294" width="18.85546875" style="84" bestFit="1" customWidth="1"/>
    <col min="12295" max="12295" width="16.140625" style="84" bestFit="1" customWidth="1"/>
    <col min="12296" max="12296" width="19.5703125" style="84" customWidth="1"/>
    <col min="12297" max="12297" width="1" style="84" customWidth="1"/>
    <col min="12298" max="12300" width="9.140625" style="84" customWidth="1"/>
    <col min="12301" max="12544" width="9.140625" style="84" hidden="1"/>
    <col min="12545" max="12545" width="28.140625" style="84" customWidth="1"/>
    <col min="12546" max="12546" width="3" style="84" customWidth="1"/>
    <col min="12547" max="12547" width="32.5703125" style="84" bestFit="1" customWidth="1"/>
    <col min="12548" max="12549" width="11.5703125" style="84" customWidth="1"/>
    <col min="12550" max="12550" width="18.85546875" style="84" bestFit="1" customWidth="1"/>
    <col min="12551" max="12551" width="16.140625" style="84" bestFit="1" customWidth="1"/>
    <col min="12552" max="12552" width="19.5703125" style="84" customWidth="1"/>
    <col min="12553" max="12553" width="1" style="84" customWidth="1"/>
    <col min="12554" max="12556" width="9.140625" style="84" customWidth="1"/>
    <col min="12557" max="12800" width="9.140625" style="84" hidden="1"/>
    <col min="12801" max="12801" width="28.140625" style="84" customWidth="1"/>
    <col min="12802" max="12802" width="3" style="84" customWidth="1"/>
    <col min="12803" max="12803" width="32.5703125" style="84" bestFit="1" customWidth="1"/>
    <col min="12804" max="12805" width="11.5703125" style="84" customWidth="1"/>
    <col min="12806" max="12806" width="18.85546875" style="84" bestFit="1" customWidth="1"/>
    <col min="12807" max="12807" width="16.140625" style="84" bestFit="1" customWidth="1"/>
    <col min="12808" max="12808" width="19.5703125" style="84" customWidth="1"/>
    <col min="12809" max="12809" width="1" style="84" customWidth="1"/>
    <col min="12810" max="12812" width="9.140625" style="84" customWidth="1"/>
    <col min="12813" max="13056" width="9.140625" style="84" hidden="1"/>
    <col min="13057" max="13057" width="28.140625" style="84" customWidth="1"/>
    <col min="13058" max="13058" width="3" style="84" customWidth="1"/>
    <col min="13059" max="13059" width="32.5703125" style="84" bestFit="1" customWidth="1"/>
    <col min="13060" max="13061" width="11.5703125" style="84" customWidth="1"/>
    <col min="13062" max="13062" width="18.85546875" style="84" bestFit="1" customWidth="1"/>
    <col min="13063" max="13063" width="16.140625" style="84" bestFit="1" customWidth="1"/>
    <col min="13064" max="13064" width="19.5703125" style="84" customWidth="1"/>
    <col min="13065" max="13065" width="1" style="84" customWidth="1"/>
    <col min="13066" max="13068" width="9.140625" style="84" customWidth="1"/>
    <col min="13069" max="13312" width="9.140625" style="84" hidden="1"/>
    <col min="13313" max="13313" width="28.140625" style="84" customWidth="1"/>
    <col min="13314" max="13314" width="3" style="84" customWidth="1"/>
    <col min="13315" max="13315" width="32.5703125" style="84" bestFit="1" customWidth="1"/>
    <col min="13316" max="13317" width="11.5703125" style="84" customWidth="1"/>
    <col min="13318" max="13318" width="18.85546875" style="84" bestFit="1" customWidth="1"/>
    <col min="13319" max="13319" width="16.140625" style="84" bestFit="1" customWidth="1"/>
    <col min="13320" max="13320" width="19.5703125" style="84" customWidth="1"/>
    <col min="13321" max="13321" width="1" style="84" customWidth="1"/>
    <col min="13322" max="13324" width="9.140625" style="84" customWidth="1"/>
    <col min="13325" max="13568" width="9.140625" style="84" hidden="1"/>
    <col min="13569" max="13569" width="28.140625" style="84" customWidth="1"/>
    <col min="13570" max="13570" width="3" style="84" customWidth="1"/>
    <col min="13571" max="13571" width="32.5703125" style="84" bestFit="1" customWidth="1"/>
    <col min="13572" max="13573" width="11.5703125" style="84" customWidth="1"/>
    <col min="13574" max="13574" width="18.85546875" style="84" bestFit="1" customWidth="1"/>
    <col min="13575" max="13575" width="16.140625" style="84" bestFit="1" customWidth="1"/>
    <col min="13576" max="13576" width="19.5703125" style="84" customWidth="1"/>
    <col min="13577" max="13577" width="1" style="84" customWidth="1"/>
    <col min="13578" max="13580" width="9.140625" style="84" customWidth="1"/>
    <col min="13581" max="13824" width="9.140625" style="84" hidden="1"/>
    <col min="13825" max="13825" width="28.140625" style="84" customWidth="1"/>
    <col min="13826" max="13826" width="3" style="84" customWidth="1"/>
    <col min="13827" max="13827" width="32.5703125" style="84" bestFit="1" customWidth="1"/>
    <col min="13828" max="13829" width="11.5703125" style="84" customWidth="1"/>
    <col min="13830" max="13830" width="18.85546875" style="84" bestFit="1" customWidth="1"/>
    <col min="13831" max="13831" width="16.140625" style="84" bestFit="1" customWidth="1"/>
    <col min="13832" max="13832" width="19.5703125" style="84" customWidth="1"/>
    <col min="13833" max="13833" width="1" style="84" customWidth="1"/>
    <col min="13834" max="13836" width="9.140625" style="84" customWidth="1"/>
    <col min="13837" max="14080" width="9.140625" style="84" hidden="1"/>
    <col min="14081" max="14081" width="28.140625" style="84" customWidth="1"/>
    <col min="14082" max="14082" width="3" style="84" customWidth="1"/>
    <col min="14083" max="14083" width="32.5703125" style="84" bestFit="1" customWidth="1"/>
    <col min="14084" max="14085" width="11.5703125" style="84" customWidth="1"/>
    <col min="14086" max="14086" width="18.85546875" style="84" bestFit="1" customWidth="1"/>
    <col min="14087" max="14087" width="16.140625" style="84" bestFit="1" customWidth="1"/>
    <col min="14088" max="14088" width="19.5703125" style="84" customWidth="1"/>
    <col min="14089" max="14089" width="1" style="84" customWidth="1"/>
    <col min="14090" max="14092" width="9.140625" style="84" customWidth="1"/>
    <col min="14093" max="14336" width="9.140625" style="84" hidden="1"/>
    <col min="14337" max="14337" width="28.140625" style="84" customWidth="1"/>
    <col min="14338" max="14338" width="3" style="84" customWidth="1"/>
    <col min="14339" max="14339" width="32.5703125" style="84" bestFit="1" customWidth="1"/>
    <col min="14340" max="14341" width="11.5703125" style="84" customWidth="1"/>
    <col min="14342" max="14342" width="18.85546875" style="84" bestFit="1" customWidth="1"/>
    <col min="14343" max="14343" width="16.140625" style="84" bestFit="1" customWidth="1"/>
    <col min="14344" max="14344" width="19.5703125" style="84" customWidth="1"/>
    <col min="14345" max="14345" width="1" style="84" customWidth="1"/>
    <col min="14346" max="14348" width="9.140625" style="84" customWidth="1"/>
    <col min="14349" max="14592" width="9.140625" style="84" hidden="1"/>
    <col min="14593" max="14593" width="28.140625" style="84" customWidth="1"/>
    <col min="14594" max="14594" width="3" style="84" customWidth="1"/>
    <col min="14595" max="14595" width="32.5703125" style="84" bestFit="1" customWidth="1"/>
    <col min="14596" max="14597" width="11.5703125" style="84" customWidth="1"/>
    <col min="14598" max="14598" width="18.85546875" style="84" bestFit="1" customWidth="1"/>
    <col min="14599" max="14599" width="16.140625" style="84" bestFit="1" customWidth="1"/>
    <col min="14600" max="14600" width="19.5703125" style="84" customWidth="1"/>
    <col min="14601" max="14601" width="1" style="84" customWidth="1"/>
    <col min="14602" max="14604" width="9.140625" style="84" customWidth="1"/>
    <col min="14605" max="14848" width="9.140625" style="84" hidden="1"/>
    <col min="14849" max="14849" width="28.140625" style="84" customWidth="1"/>
    <col min="14850" max="14850" width="3" style="84" customWidth="1"/>
    <col min="14851" max="14851" width="32.5703125" style="84" bestFit="1" customWidth="1"/>
    <col min="14852" max="14853" width="11.5703125" style="84" customWidth="1"/>
    <col min="14854" max="14854" width="18.85546875" style="84" bestFit="1" customWidth="1"/>
    <col min="14855" max="14855" width="16.140625" style="84" bestFit="1" customWidth="1"/>
    <col min="14856" max="14856" width="19.5703125" style="84" customWidth="1"/>
    <col min="14857" max="14857" width="1" style="84" customWidth="1"/>
    <col min="14858" max="14860" width="9.140625" style="84" customWidth="1"/>
    <col min="14861" max="15104" width="9.140625" style="84" hidden="1"/>
    <col min="15105" max="15105" width="28.140625" style="84" customWidth="1"/>
    <col min="15106" max="15106" width="3" style="84" customWidth="1"/>
    <col min="15107" max="15107" width="32.5703125" style="84" bestFit="1" customWidth="1"/>
    <col min="15108" max="15109" width="11.5703125" style="84" customWidth="1"/>
    <col min="15110" max="15110" width="18.85546875" style="84" bestFit="1" customWidth="1"/>
    <col min="15111" max="15111" width="16.140625" style="84" bestFit="1" customWidth="1"/>
    <col min="15112" max="15112" width="19.5703125" style="84" customWidth="1"/>
    <col min="15113" max="15113" width="1" style="84" customWidth="1"/>
    <col min="15114" max="15116" width="9.140625" style="84" customWidth="1"/>
    <col min="15117" max="15360" width="9.140625" style="84" hidden="1"/>
    <col min="15361" max="15361" width="28.140625" style="84" customWidth="1"/>
    <col min="15362" max="15362" width="3" style="84" customWidth="1"/>
    <col min="15363" max="15363" width="32.5703125" style="84" bestFit="1" customWidth="1"/>
    <col min="15364" max="15365" width="11.5703125" style="84" customWidth="1"/>
    <col min="15366" max="15366" width="18.85546875" style="84" bestFit="1" customWidth="1"/>
    <col min="15367" max="15367" width="16.140625" style="84" bestFit="1" customWidth="1"/>
    <col min="15368" max="15368" width="19.5703125" style="84" customWidth="1"/>
    <col min="15369" max="15369" width="1" style="84" customWidth="1"/>
    <col min="15370" max="15372" width="9.140625" style="84" customWidth="1"/>
    <col min="15373" max="15616" width="9.140625" style="84" hidden="1"/>
    <col min="15617" max="15617" width="28.140625" style="84" customWidth="1"/>
    <col min="15618" max="15618" width="3" style="84" customWidth="1"/>
    <col min="15619" max="15619" width="32.5703125" style="84" bestFit="1" customWidth="1"/>
    <col min="15620" max="15621" width="11.5703125" style="84" customWidth="1"/>
    <col min="15622" max="15622" width="18.85546875" style="84" bestFit="1" customWidth="1"/>
    <col min="15623" max="15623" width="16.140625" style="84" bestFit="1" customWidth="1"/>
    <col min="15624" max="15624" width="19.5703125" style="84" customWidth="1"/>
    <col min="15625" max="15625" width="1" style="84" customWidth="1"/>
    <col min="15626" max="15628" width="9.140625" style="84" customWidth="1"/>
    <col min="15629" max="15872" width="9.140625" style="84" hidden="1"/>
    <col min="15873" max="15873" width="28.140625" style="84" customWidth="1"/>
    <col min="15874" max="15874" width="3" style="84" customWidth="1"/>
    <col min="15875" max="15875" width="32.5703125" style="84" bestFit="1" customWidth="1"/>
    <col min="15876" max="15877" width="11.5703125" style="84" customWidth="1"/>
    <col min="15878" max="15878" width="18.85546875" style="84" bestFit="1" customWidth="1"/>
    <col min="15879" max="15879" width="16.140625" style="84" bestFit="1" customWidth="1"/>
    <col min="15880" max="15880" width="19.5703125" style="84" customWidth="1"/>
    <col min="15881" max="15881" width="1" style="84" customWidth="1"/>
    <col min="15882" max="15884" width="9.140625" style="84" customWidth="1"/>
    <col min="15885" max="16128" width="9.140625" style="84" hidden="1"/>
    <col min="16129" max="16129" width="28.140625" style="84" customWidth="1"/>
    <col min="16130" max="16130" width="3" style="84" customWidth="1"/>
    <col min="16131" max="16131" width="32.5703125" style="84" bestFit="1" customWidth="1"/>
    <col min="16132" max="16133" width="11.5703125" style="84" customWidth="1"/>
    <col min="16134" max="16134" width="18.85546875" style="84" bestFit="1" customWidth="1"/>
    <col min="16135" max="16135" width="16.140625" style="84" bestFit="1" customWidth="1"/>
    <col min="16136" max="16136" width="19.5703125" style="84" customWidth="1"/>
    <col min="16137" max="16137" width="1" style="84" customWidth="1"/>
    <col min="16138" max="16140" width="9.140625" style="84" customWidth="1"/>
    <col min="16141" max="16384" width="9.140625" style="84" hidden="1"/>
  </cols>
  <sheetData>
    <row r="1" spans="1:12" ht="34.5" customHeigh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8" customHeight="1" x14ac:dyDescent="0.25">
      <c r="A2" s="85"/>
      <c r="B2" s="8"/>
      <c r="C2" s="206" t="s">
        <v>273</v>
      </c>
      <c r="D2" s="206"/>
      <c r="E2" s="206"/>
      <c r="F2" s="206"/>
      <c r="G2" s="206"/>
      <c r="H2" s="207"/>
      <c r="I2" s="124"/>
      <c r="J2" s="124"/>
      <c r="K2" s="124"/>
      <c r="L2" s="124"/>
    </row>
    <row r="3" spans="1:12" x14ac:dyDescent="0.25">
      <c r="B3" s="158"/>
      <c r="D3" s="9" t="s">
        <v>210</v>
      </c>
      <c r="E3" s="9" t="s">
        <v>211</v>
      </c>
      <c r="F3" s="10" t="s">
        <v>212</v>
      </c>
      <c r="G3" s="10" t="s">
        <v>213</v>
      </c>
      <c r="H3" s="11" t="s">
        <v>214</v>
      </c>
      <c r="I3" s="84"/>
      <c r="J3" s="84"/>
      <c r="K3" s="84"/>
      <c r="L3" s="84"/>
    </row>
    <row r="4" spans="1:12" ht="14.25" customHeight="1" x14ac:dyDescent="0.25">
      <c r="B4" s="12"/>
      <c r="C4" s="13" t="s">
        <v>215</v>
      </c>
      <c r="D4" s="152">
        <v>129806.022393119</v>
      </c>
      <c r="E4" s="152">
        <v>129809.02</v>
      </c>
      <c r="F4" s="191">
        <v>-2.3092439038530088E-5</v>
      </c>
      <c r="G4" s="152">
        <v>99376.36</v>
      </c>
      <c r="H4" s="86">
        <v>0.30620624857983314</v>
      </c>
      <c r="I4" s="84"/>
      <c r="J4" s="84"/>
      <c r="K4" s="84"/>
      <c r="L4" s="84"/>
    </row>
    <row r="5" spans="1:12" ht="14.25" customHeight="1" x14ac:dyDescent="0.25">
      <c r="B5" s="12"/>
      <c r="C5" s="13" t="s">
        <v>243</v>
      </c>
      <c r="D5" s="153">
        <v>201698.89</v>
      </c>
      <c r="E5" s="153">
        <v>201703.55</v>
      </c>
      <c r="F5" s="191">
        <v>-2.3103212610675605E-5</v>
      </c>
      <c r="G5" s="153">
        <v>155613.03</v>
      </c>
      <c r="H5" s="86">
        <v>0.29615681925864434</v>
      </c>
      <c r="I5" s="84"/>
      <c r="J5" s="84"/>
      <c r="K5" s="84"/>
      <c r="L5" s="84"/>
    </row>
    <row r="6" spans="1:12" x14ac:dyDescent="0.25">
      <c r="B6" s="158"/>
      <c r="C6" s="14"/>
      <c r="D6" s="15"/>
      <c r="E6" s="15"/>
      <c r="F6" s="15"/>
      <c r="G6" s="15"/>
      <c r="H6" s="16"/>
      <c r="I6" s="84"/>
      <c r="J6" s="84"/>
      <c r="K6" s="84"/>
      <c r="L6" s="84"/>
    </row>
    <row r="7" spans="1:12" ht="15" customHeight="1" x14ac:dyDescent="0.25">
      <c r="B7" s="12"/>
      <c r="C7" s="17"/>
      <c r="D7" s="208">
        <v>46114</v>
      </c>
      <c r="E7" s="209"/>
      <c r="F7" s="209"/>
      <c r="G7" s="208">
        <v>46113</v>
      </c>
      <c r="H7" s="210"/>
      <c r="I7" s="84"/>
      <c r="J7" s="84"/>
      <c r="K7" s="84"/>
      <c r="L7" s="84"/>
    </row>
    <row r="8" spans="1:12" ht="15" customHeight="1" x14ac:dyDescent="0.25">
      <c r="B8" s="12"/>
      <c r="C8" s="13" t="s">
        <v>216</v>
      </c>
      <c r="D8" s="202">
        <v>559976994</v>
      </c>
      <c r="E8" s="202"/>
      <c r="F8" s="202"/>
      <c r="G8" s="202">
        <v>815478185</v>
      </c>
      <c r="H8" s="203"/>
      <c r="I8" s="84"/>
      <c r="J8" s="84"/>
      <c r="K8" s="84"/>
      <c r="L8" s="84"/>
    </row>
    <row r="9" spans="1:12" ht="15" customHeight="1" x14ac:dyDescent="0.25">
      <c r="B9" s="12"/>
      <c r="C9" s="13" t="s">
        <v>217</v>
      </c>
      <c r="D9" s="204">
        <v>19262677087.02</v>
      </c>
      <c r="E9" s="204"/>
      <c r="F9" s="204"/>
      <c r="G9" s="204">
        <v>33289719745.630001</v>
      </c>
      <c r="H9" s="205"/>
      <c r="I9" s="84"/>
      <c r="J9" s="84"/>
      <c r="K9" s="84"/>
      <c r="L9" s="84"/>
    </row>
    <row r="10" spans="1:12" ht="15" customHeight="1" x14ac:dyDescent="0.25">
      <c r="B10" s="12"/>
      <c r="C10" s="13" t="s">
        <v>218</v>
      </c>
      <c r="D10" s="202">
        <v>49676</v>
      </c>
      <c r="E10" s="202"/>
      <c r="F10" s="202"/>
      <c r="G10" s="202">
        <v>52641</v>
      </c>
      <c r="H10" s="203"/>
      <c r="I10" s="84"/>
      <c r="J10" s="84"/>
      <c r="K10" s="84"/>
      <c r="L10" s="84"/>
    </row>
    <row r="11" spans="1:12" ht="15" customHeight="1" x14ac:dyDescent="0.25">
      <c r="B11" s="12"/>
      <c r="C11" s="13" t="s">
        <v>219</v>
      </c>
      <c r="D11" s="202">
        <v>34</v>
      </c>
      <c r="E11" s="202"/>
      <c r="F11" s="202"/>
      <c r="G11" s="202">
        <v>22</v>
      </c>
      <c r="H11" s="203"/>
      <c r="I11" s="84"/>
      <c r="J11" s="84"/>
      <c r="K11" s="84"/>
      <c r="L11" s="84"/>
    </row>
    <row r="12" spans="1:12" ht="15" customHeight="1" x14ac:dyDescent="0.25">
      <c r="B12" s="12"/>
      <c r="C12" s="13" t="s">
        <v>220</v>
      </c>
      <c r="D12" s="202">
        <v>24</v>
      </c>
      <c r="E12" s="202"/>
      <c r="F12" s="202"/>
      <c r="G12" s="202">
        <v>41</v>
      </c>
      <c r="H12" s="203"/>
      <c r="I12" s="84"/>
      <c r="J12" s="84"/>
      <c r="K12" s="84"/>
      <c r="L12" s="84"/>
    </row>
    <row r="13" spans="1:12" ht="17.25" customHeight="1" x14ac:dyDescent="0.25">
      <c r="B13" s="158"/>
      <c r="C13" s="18" t="s">
        <v>221</v>
      </c>
      <c r="D13" s="10" t="s">
        <v>223</v>
      </c>
      <c r="E13" s="19" t="s">
        <v>224</v>
      </c>
      <c r="F13" s="18" t="s">
        <v>222</v>
      </c>
      <c r="G13" s="10" t="s">
        <v>223</v>
      </c>
      <c r="H13" s="11" t="s">
        <v>224</v>
      </c>
      <c r="I13" s="84"/>
      <c r="J13" s="84"/>
      <c r="K13" s="84"/>
      <c r="L13" s="84"/>
    </row>
    <row r="14" spans="1:12" ht="15" customHeight="1" x14ac:dyDescent="0.25">
      <c r="B14" s="158"/>
      <c r="C14" s="157" t="s">
        <v>274</v>
      </c>
      <c r="D14" s="20">
        <v>0.10000000000000009</v>
      </c>
      <c r="E14" s="154">
        <v>103.4</v>
      </c>
      <c r="F14" s="155" t="s">
        <v>30</v>
      </c>
      <c r="G14" s="21">
        <v>9.9125364431486895E-2</v>
      </c>
      <c r="H14" s="156">
        <v>15.45</v>
      </c>
      <c r="I14" s="84"/>
      <c r="J14" s="84"/>
      <c r="K14" s="84"/>
      <c r="L14" s="84"/>
    </row>
    <row r="15" spans="1:12" ht="15" customHeight="1" x14ac:dyDescent="0.25">
      <c r="B15" s="158"/>
      <c r="C15" s="157" t="s">
        <v>261</v>
      </c>
      <c r="D15" s="20">
        <v>9.8214285714285587E-2</v>
      </c>
      <c r="E15" s="154">
        <v>1.23</v>
      </c>
      <c r="F15" s="155" t="s">
        <v>266</v>
      </c>
      <c r="G15" s="21">
        <v>9.5959595959595995E-2</v>
      </c>
      <c r="H15" s="156">
        <v>8.9499999999999993</v>
      </c>
      <c r="I15" s="84"/>
      <c r="J15" s="84"/>
      <c r="K15" s="84"/>
      <c r="L15" s="84"/>
    </row>
    <row r="16" spans="1:12" ht="15" customHeight="1" x14ac:dyDescent="0.25">
      <c r="B16" s="158"/>
      <c r="C16" s="157" t="s">
        <v>153</v>
      </c>
      <c r="D16" s="20">
        <v>9.8092643051771011E-2</v>
      </c>
      <c r="E16" s="154">
        <v>20.149999999999999</v>
      </c>
      <c r="F16" s="155" t="s">
        <v>94</v>
      </c>
      <c r="G16" s="21">
        <v>6.4788732394366194E-2</v>
      </c>
      <c r="H16" s="156">
        <v>3.32</v>
      </c>
      <c r="I16" s="84"/>
      <c r="J16" s="84"/>
      <c r="K16" s="84"/>
      <c r="L16" s="84"/>
    </row>
    <row r="17" spans="2:12" ht="15" customHeight="1" x14ac:dyDescent="0.25">
      <c r="B17" s="158"/>
      <c r="C17" s="157" t="s">
        <v>248</v>
      </c>
      <c r="D17" s="20">
        <v>9.375E-2</v>
      </c>
      <c r="E17" s="154">
        <v>6.3</v>
      </c>
      <c r="F17" s="155" t="s">
        <v>275</v>
      </c>
      <c r="G17" s="21">
        <v>5.3030303030302997E-2</v>
      </c>
      <c r="H17" s="156">
        <v>3.75</v>
      </c>
      <c r="I17" s="84"/>
      <c r="J17" s="84"/>
      <c r="K17" s="84"/>
      <c r="L17" s="84"/>
    </row>
    <row r="18" spans="2:12" ht="15" customHeight="1" x14ac:dyDescent="0.25">
      <c r="B18" s="158"/>
      <c r="C18" s="157" t="s">
        <v>267</v>
      </c>
      <c r="D18" s="20">
        <v>9.0208172706245149E-2</v>
      </c>
      <c r="E18" s="154">
        <v>14.14</v>
      </c>
      <c r="F18" s="155" t="s">
        <v>181</v>
      </c>
      <c r="G18" s="21">
        <v>5.17647058823529E-2</v>
      </c>
      <c r="H18" s="156">
        <v>4.03</v>
      </c>
      <c r="I18" s="84"/>
      <c r="J18" s="84"/>
      <c r="K18" s="84"/>
      <c r="L18" s="84"/>
    </row>
    <row r="19" spans="2:12" x14ac:dyDescent="0.25">
      <c r="B19" s="22"/>
      <c r="C19" s="23"/>
      <c r="D19" s="23"/>
      <c r="E19" s="23"/>
      <c r="F19" s="23"/>
      <c r="G19" s="23"/>
      <c r="H19" s="24"/>
      <c r="I19" s="84"/>
      <c r="J19" s="84"/>
      <c r="K19" s="84"/>
      <c r="L19" s="84"/>
    </row>
    <row r="20" spans="2:12" x14ac:dyDescent="0.25">
      <c r="C20" s="18"/>
      <c r="D20" s="192"/>
      <c r="E20" s="192"/>
      <c r="G20" s="192"/>
      <c r="H20" s="193"/>
      <c r="I20" s="84"/>
      <c r="J20" s="84"/>
      <c r="K20" s="84"/>
      <c r="L20" s="84"/>
    </row>
    <row r="21" spans="2:12" x14ac:dyDescent="0.25">
      <c r="B21" s="15"/>
      <c r="D21" s="192"/>
      <c r="E21" s="192"/>
      <c r="G21" s="193"/>
      <c r="H21" s="193"/>
      <c r="I21" s="84"/>
      <c r="J21" s="84"/>
      <c r="K21" s="84"/>
      <c r="L21" s="84"/>
    </row>
    <row r="22" spans="2:12" x14ac:dyDescent="0.25">
      <c r="B22" s="15"/>
      <c r="D22" s="192"/>
      <c r="E22" s="25"/>
      <c r="F22" s="84"/>
      <c r="G22" s="193"/>
      <c r="H22" s="194"/>
      <c r="I22" s="84"/>
      <c r="J22" s="84"/>
      <c r="K22" s="84"/>
      <c r="L22" s="84"/>
    </row>
    <row r="23" spans="2:12" x14ac:dyDescent="0.25">
      <c r="B23" s="84"/>
      <c r="D23" s="195"/>
      <c r="E23" s="195"/>
      <c r="F23" s="192"/>
      <c r="G23" s="84"/>
      <c r="H23" s="84"/>
      <c r="I23" s="84"/>
      <c r="J23" s="84"/>
      <c r="K23" s="84"/>
      <c r="L23" s="84"/>
    </row>
    <row r="24" spans="2:12" x14ac:dyDescent="0.25">
      <c r="B24" s="84"/>
      <c r="C24" s="84"/>
      <c r="D24" s="196"/>
      <c r="E24" s="196"/>
      <c r="F24" s="197"/>
      <c r="G24" s="84"/>
      <c r="H24" s="84"/>
      <c r="I24" s="84"/>
      <c r="J24" s="84"/>
      <c r="K24" s="84"/>
      <c r="L24" s="84"/>
    </row>
    <row r="25" spans="2:12" x14ac:dyDescent="0.25"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</row>
    <row r="26" spans="2:12" x14ac:dyDescent="0.25">
      <c r="B26" s="84"/>
      <c r="C26" s="192"/>
      <c r="D26" s="84"/>
      <c r="E26" s="84"/>
      <c r="F26" s="84"/>
      <c r="G26" s="84"/>
      <c r="H26" s="84"/>
      <c r="I26" s="84"/>
      <c r="J26" s="84"/>
      <c r="K26" s="84"/>
      <c r="L26" s="84"/>
    </row>
    <row r="27" spans="2:12" x14ac:dyDescent="0.25">
      <c r="B27" s="84"/>
      <c r="C27" s="197"/>
      <c r="D27" s="84"/>
      <c r="E27" s="84"/>
      <c r="F27" s="84"/>
      <c r="G27" s="84"/>
      <c r="H27" s="84"/>
      <c r="I27" s="84"/>
      <c r="J27" s="84"/>
      <c r="K27" s="84"/>
      <c r="L27" s="84"/>
    </row>
    <row r="28" spans="2:12" x14ac:dyDescent="0.25">
      <c r="B28" s="84"/>
      <c r="C28" s="84"/>
      <c r="D28" s="198"/>
      <c r="E28" s="84"/>
      <c r="F28" s="84"/>
      <c r="G28" s="84"/>
      <c r="H28" s="84"/>
      <c r="I28" s="84"/>
      <c r="J28" s="84"/>
      <c r="K28" s="84"/>
      <c r="L28" s="84"/>
    </row>
    <row r="29" spans="2:12" x14ac:dyDescent="0.25"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</row>
    <row r="30" spans="2:12" x14ac:dyDescent="0.25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</row>
    <row r="31" spans="2:12" x14ac:dyDescent="0.25"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</row>
    <row r="32" spans="2:12" x14ac:dyDescent="0.25">
      <c r="B32" s="84"/>
      <c r="C32" s="84"/>
      <c r="D32" s="84"/>
      <c r="E32" s="84"/>
      <c r="F32" s="84"/>
      <c r="G32" s="84"/>
      <c r="H32" s="192"/>
      <c r="I32" s="84"/>
      <c r="J32" s="84"/>
      <c r="K32" s="84"/>
      <c r="L32" s="84"/>
    </row>
    <row r="33" spans="2:12" x14ac:dyDescent="0.25"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</row>
    <row r="34" spans="2:12" x14ac:dyDescent="0.25">
      <c r="H34" s="84"/>
      <c r="I34" s="84"/>
      <c r="J34" s="84"/>
      <c r="K34" s="84"/>
      <c r="L34" s="84"/>
    </row>
    <row r="35" spans="2:12" x14ac:dyDescent="0.25">
      <c r="H35" s="84"/>
      <c r="I35" s="84"/>
      <c r="J35" s="84"/>
      <c r="K35" s="84"/>
      <c r="L35" s="84"/>
    </row>
    <row r="36" spans="2:12" x14ac:dyDescent="0.25">
      <c r="H36" s="192"/>
      <c r="I36" s="84"/>
      <c r="J36" s="84"/>
      <c r="K36" s="84"/>
      <c r="L36" s="84"/>
    </row>
    <row r="37" spans="2:12" x14ac:dyDescent="0.25">
      <c r="H37" s="84"/>
      <c r="I37" s="84"/>
      <c r="J37" s="84"/>
      <c r="K37" s="84"/>
      <c r="L37" s="84"/>
    </row>
    <row r="38" spans="2:12" x14ac:dyDescent="0.25">
      <c r="H38" s="84"/>
      <c r="I38" s="84"/>
      <c r="J38" s="84"/>
      <c r="K38" s="84"/>
      <c r="L38" s="84"/>
    </row>
    <row r="39" spans="2:12" x14ac:dyDescent="0.25">
      <c r="H39" s="84"/>
      <c r="I39" s="84"/>
      <c r="J39" s="84"/>
      <c r="K39" s="84"/>
      <c r="L39" s="84"/>
    </row>
    <row r="40" spans="2:12" x14ac:dyDescent="0.25">
      <c r="H40" s="84"/>
      <c r="I40" s="84"/>
      <c r="J40" s="84"/>
      <c r="K40" s="84"/>
      <c r="L40" s="84"/>
    </row>
    <row r="41" spans="2:12" x14ac:dyDescent="0.25">
      <c r="H41" s="84"/>
      <c r="I41" s="84"/>
      <c r="J41" s="84"/>
      <c r="K41" s="84"/>
      <c r="L41" s="84"/>
    </row>
    <row r="42" spans="2:12" x14ac:dyDescent="0.25">
      <c r="H42" s="84"/>
      <c r="I42" s="84"/>
      <c r="J42" s="84"/>
      <c r="K42" s="84"/>
      <c r="L42" s="84"/>
    </row>
    <row r="43" spans="2:12" x14ac:dyDescent="0.25">
      <c r="H43" s="25"/>
    </row>
  </sheetData>
  <mergeCells count="13">
    <mergeCell ref="D9:F9"/>
    <mergeCell ref="G9:H9"/>
    <mergeCell ref="C2:H2"/>
    <mergeCell ref="D7:F7"/>
    <mergeCell ref="G7:H7"/>
    <mergeCell ref="D8:F8"/>
    <mergeCell ref="G8:H8"/>
    <mergeCell ref="D10:F10"/>
    <mergeCell ref="G10:H10"/>
    <mergeCell ref="D11:F11"/>
    <mergeCell ref="G11:H11"/>
    <mergeCell ref="D12:F12"/>
    <mergeCell ref="G12:H12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89"/>
  <sheetViews>
    <sheetView zoomScaleNormal="100" workbookViewId="0">
      <selection activeCell="D113" sqref="D113"/>
    </sheetView>
  </sheetViews>
  <sheetFormatPr defaultColWidth="9.140625" defaultRowHeight="15" x14ac:dyDescent="0.25"/>
  <cols>
    <col min="1" max="1" width="8.42578125" style="9" customWidth="1"/>
    <col min="2" max="2" width="39.5703125" style="157" bestFit="1" customWidth="1"/>
    <col min="3" max="3" width="12.140625" style="157" bestFit="1" customWidth="1"/>
    <col min="4" max="4" width="16.5703125" style="157" customWidth="1"/>
    <col min="5" max="5" width="14.7109375" style="157" customWidth="1"/>
    <col min="6" max="6" width="13.140625" style="157" customWidth="1"/>
    <col min="7" max="7" width="39.42578125" style="157" customWidth="1"/>
    <col min="8" max="9" width="13.42578125" style="157" customWidth="1"/>
    <col min="10" max="10" width="11.42578125" style="157" customWidth="1"/>
    <col min="11" max="11" width="11" style="157" customWidth="1"/>
    <col min="12" max="12" width="11.5703125" style="157" bestFit="1" customWidth="1"/>
    <col min="13" max="13" width="10.140625" style="157" customWidth="1"/>
    <col min="14" max="16384" width="9.140625" style="157"/>
  </cols>
  <sheetData>
    <row r="2" spans="2:12" ht="21.75" customHeight="1" thickBot="1" x14ac:dyDescent="0.3">
      <c r="B2" s="211" t="s">
        <v>253</v>
      </c>
      <c r="C2" s="211"/>
      <c r="D2" s="211"/>
      <c r="E2" s="211"/>
      <c r="F2" s="211"/>
      <c r="G2" s="211"/>
      <c r="H2" s="211"/>
      <c r="I2" s="211"/>
      <c r="J2" s="211"/>
      <c r="K2" s="1"/>
      <c r="L2" s="1"/>
    </row>
    <row r="3" spans="2:12" ht="21.75" customHeight="1" x14ac:dyDescent="0.25">
      <c r="B3" s="212" t="s">
        <v>276</v>
      </c>
      <c r="C3" s="213"/>
      <c r="D3" s="213"/>
      <c r="E3" s="214"/>
      <c r="F3" s="185"/>
      <c r="G3" s="185"/>
      <c r="H3" s="185"/>
      <c r="I3" s="185"/>
      <c r="J3" s="185"/>
      <c r="K3" s="1"/>
      <c r="L3" s="1"/>
    </row>
    <row r="4" spans="2:12" ht="15.75" thickBot="1" x14ac:dyDescent="0.3">
      <c r="B4" s="215" t="s">
        <v>277</v>
      </c>
      <c r="C4" s="216"/>
      <c r="D4" s="216"/>
      <c r="E4" s="217"/>
    </row>
    <row r="5" spans="2:12" x14ac:dyDescent="0.25">
      <c r="B5" s="218"/>
      <c r="C5" s="219" t="s">
        <v>278</v>
      </c>
      <c r="D5" s="219" t="s">
        <v>279</v>
      </c>
      <c r="E5" s="220"/>
    </row>
    <row r="6" spans="2:12" ht="15.75" thickBot="1" x14ac:dyDescent="0.3">
      <c r="B6" s="221"/>
      <c r="C6" s="222" t="s">
        <v>280</v>
      </c>
      <c r="D6" s="222" t="s">
        <v>280</v>
      </c>
      <c r="E6" s="223"/>
    </row>
    <row r="7" spans="2:12" x14ac:dyDescent="0.25">
      <c r="B7" s="224"/>
      <c r="C7" s="225"/>
      <c r="D7" s="225"/>
      <c r="E7" s="226"/>
    </row>
    <row r="8" spans="2:12" x14ac:dyDescent="0.25">
      <c r="B8" s="227" t="s">
        <v>281</v>
      </c>
      <c r="C8" s="228">
        <v>2150367.8730000001</v>
      </c>
      <c r="D8" s="228">
        <v>2148337.2579999999</v>
      </c>
      <c r="E8" s="229">
        <f>C8/D8-1</f>
        <v>9.4520308319312463E-4</v>
      </c>
    </row>
    <row r="9" spans="2:12" x14ac:dyDescent="0.25">
      <c r="B9" s="230" t="s">
        <v>282</v>
      </c>
      <c r="C9" s="231">
        <v>1231081.3259999999</v>
      </c>
      <c r="D9" s="231">
        <v>1266246.0730000001</v>
      </c>
      <c r="E9" s="229">
        <f>C9/D9-1</f>
        <v>-2.7770863617912478E-2</v>
      </c>
    </row>
    <row r="10" spans="2:12" ht="15.75" thickBot="1" x14ac:dyDescent="0.3">
      <c r="B10" s="232" t="s">
        <v>283</v>
      </c>
      <c r="C10" s="233">
        <v>-365334.63900000002</v>
      </c>
      <c r="D10" s="233">
        <v>-248443.22399999999</v>
      </c>
      <c r="E10" s="229"/>
    </row>
    <row r="11" spans="2:12" ht="15.75" thickBot="1" x14ac:dyDescent="0.3">
      <c r="B11" s="227" t="s">
        <v>284</v>
      </c>
      <c r="C11" s="234">
        <f>SUM(C9:C10)</f>
        <v>865746.68699999992</v>
      </c>
      <c r="D11" s="234">
        <f>SUM(D9:D10)</f>
        <v>1017802.8490000002</v>
      </c>
      <c r="E11" s="235">
        <f>C11/D11-1</f>
        <v>-0.14939647904247533</v>
      </c>
    </row>
    <row r="12" spans="2:12" ht="15.75" thickBot="1" x14ac:dyDescent="0.3">
      <c r="B12" s="236" t="s">
        <v>285</v>
      </c>
      <c r="C12" s="231" t="str">
        <f>C5</f>
        <v>FY  2025</v>
      </c>
      <c r="D12" s="231" t="s">
        <v>279</v>
      </c>
      <c r="E12" s="226"/>
    </row>
    <row r="13" spans="2:12" x14ac:dyDescent="0.25">
      <c r="B13" s="237" t="s">
        <v>286</v>
      </c>
      <c r="C13" s="238"/>
      <c r="D13" s="238"/>
      <c r="E13" s="239"/>
    </row>
    <row r="14" spans="2:12" x14ac:dyDescent="0.25">
      <c r="B14" s="240" t="s">
        <v>287</v>
      </c>
      <c r="C14" s="238">
        <v>5456594.5860000001</v>
      </c>
      <c r="D14" s="238">
        <v>4673048.12</v>
      </c>
      <c r="E14" s="241">
        <f t="shared" ref="E14:E28" si="0">C14/D14-1</f>
        <v>0.16767352825803994</v>
      </c>
    </row>
    <row r="15" spans="2:12" x14ac:dyDescent="0.25">
      <c r="B15" s="240" t="s">
        <v>288</v>
      </c>
      <c r="C15" s="238">
        <v>166888.95800000001</v>
      </c>
      <c r="D15" s="238">
        <v>59602.997000000003</v>
      </c>
      <c r="E15" s="241">
        <f t="shared" si="0"/>
        <v>1.8000095028778502</v>
      </c>
    </row>
    <row r="16" spans="2:12" x14ac:dyDescent="0.25">
      <c r="B16" s="240" t="s">
        <v>289</v>
      </c>
      <c r="C16" s="242">
        <v>203.74600000000001</v>
      </c>
      <c r="D16" s="242">
        <v>0</v>
      </c>
      <c r="E16" s="241">
        <v>1</v>
      </c>
    </row>
    <row r="17" spans="2:5" x14ac:dyDescent="0.25">
      <c r="B17" s="240" t="s">
        <v>290</v>
      </c>
      <c r="C17" s="242">
        <f>SUM(C18:C20)</f>
        <v>5540715.4929999998</v>
      </c>
      <c r="D17" s="242">
        <f>SUM(D18:D20)</f>
        <v>4148296.0269999998</v>
      </c>
      <c r="E17" s="241">
        <f t="shared" si="0"/>
        <v>0.33566058375225971</v>
      </c>
    </row>
    <row r="18" spans="2:5" x14ac:dyDescent="0.25">
      <c r="B18" s="243" t="s">
        <v>291</v>
      </c>
      <c r="C18" s="244">
        <v>13608.085999999999</v>
      </c>
      <c r="D18" s="244">
        <v>5508.0860000000002</v>
      </c>
      <c r="E18" s="245">
        <f t="shared" si="0"/>
        <v>1.4705652743984023</v>
      </c>
    </row>
    <row r="19" spans="2:5" x14ac:dyDescent="0.25">
      <c r="B19" s="243" t="s">
        <v>292</v>
      </c>
      <c r="C19" s="244">
        <v>3375161.2009999999</v>
      </c>
      <c r="D19" s="244">
        <v>2495063.8879999998</v>
      </c>
      <c r="E19" s="245">
        <f t="shared" si="0"/>
        <v>0.35273538174025321</v>
      </c>
    </row>
    <row r="20" spans="2:5" x14ac:dyDescent="0.25">
      <c r="B20" s="243" t="s">
        <v>293</v>
      </c>
      <c r="C20" s="244">
        <v>2151946.2059999998</v>
      </c>
      <c r="D20" s="244">
        <v>1647724.0530000001</v>
      </c>
      <c r="E20" s="245">
        <f t="shared" si="0"/>
        <v>0.3060112839173319</v>
      </c>
    </row>
    <row r="21" spans="2:5" x14ac:dyDescent="0.25">
      <c r="B21" s="240" t="s">
        <v>294</v>
      </c>
      <c r="C21" s="242">
        <v>119009.03599999999</v>
      </c>
      <c r="D21" s="242">
        <v>114570.075</v>
      </c>
      <c r="E21" s="241">
        <f t="shared" si="0"/>
        <v>3.8744506364336351E-2</v>
      </c>
    </row>
    <row r="22" spans="2:5" x14ac:dyDescent="0.25">
      <c r="B22" s="240" t="s">
        <v>295</v>
      </c>
      <c r="C22" s="242">
        <v>83.632999999999996</v>
      </c>
      <c r="D22" s="242">
        <v>87.793999999999997</v>
      </c>
      <c r="E22" s="241">
        <f t="shared" si="0"/>
        <v>-4.7395038385311117E-2</v>
      </c>
    </row>
    <row r="23" spans="2:5" x14ac:dyDescent="0.25">
      <c r="B23" s="240" t="s">
        <v>296</v>
      </c>
      <c r="C23" s="242">
        <v>3132215.466</v>
      </c>
      <c r="D23" s="242">
        <v>2785664.04</v>
      </c>
      <c r="E23" s="241">
        <f t="shared" si="0"/>
        <v>0.12440531988918524</v>
      </c>
    </row>
    <row r="24" spans="2:5" x14ac:dyDescent="0.25">
      <c r="B24" s="240" t="s">
        <v>297</v>
      </c>
      <c r="C24" s="242">
        <v>2736489.3139999998</v>
      </c>
      <c r="D24" s="242">
        <v>2574084.6540000001</v>
      </c>
      <c r="E24" s="241">
        <f t="shared" si="0"/>
        <v>6.3092198520989129E-2</v>
      </c>
    </row>
    <row r="25" spans="2:5" x14ac:dyDescent="0.25">
      <c r="B25" s="240" t="s">
        <v>298</v>
      </c>
      <c r="C25" s="242">
        <v>465569.37699999998</v>
      </c>
      <c r="D25" s="242">
        <v>330232.049</v>
      </c>
      <c r="E25" s="241">
        <f t="shared" si="0"/>
        <v>0.40982493495051409</v>
      </c>
    </row>
    <row r="26" spans="2:5" x14ac:dyDescent="0.25">
      <c r="B26" s="240" t="s">
        <v>299</v>
      </c>
      <c r="C26" s="242">
        <v>110696.376</v>
      </c>
      <c r="D26" s="242">
        <v>81244.112999999998</v>
      </c>
      <c r="E26" s="241">
        <f t="shared" si="0"/>
        <v>0.36251565698058652</v>
      </c>
    </row>
    <row r="27" spans="2:5" x14ac:dyDescent="0.25">
      <c r="B27" s="240" t="s">
        <v>300</v>
      </c>
      <c r="C27" s="242">
        <v>32686.27</v>
      </c>
      <c r="D27" s="242">
        <v>28876.962</v>
      </c>
      <c r="E27" s="241">
        <f t="shared" si="0"/>
        <v>0.13191512320444243</v>
      </c>
    </row>
    <row r="28" spans="2:5" x14ac:dyDescent="0.25">
      <c r="B28" s="246" t="s">
        <v>301</v>
      </c>
      <c r="C28" s="247">
        <f>SUM(C21:C27,C14:C17)</f>
        <v>17761152.254999999</v>
      </c>
      <c r="D28" s="247">
        <f>SUM(D21:D27,D14:D17)</f>
        <v>14795706.831</v>
      </c>
      <c r="E28" s="248">
        <f t="shared" si="0"/>
        <v>0.20042607344630481</v>
      </c>
    </row>
    <row r="29" spans="2:5" x14ac:dyDescent="0.25">
      <c r="B29" s="240"/>
      <c r="C29" s="242"/>
      <c r="D29" s="242"/>
      <c r="E29" s="248"/>
    </row>
    <row r="30" spans="2:5" x14ac:dyDescent="0.25">
      <c r="B30" s="246" t="s">
        <v>302</v>
      </c>
      <c r="C30" s="242"/>
      <c r="D30" s="242"/>
      <c r="E30" s="248"/>
    </row>
    <row r="31" spans="2:5" x14ac:dyDescent="0.25">
      <c r="B31" s="240" t="s">
        <v>303</v>
      </c>
      <c r="C31" s="242">
        <v>327034.891</v>
      </c>
      <c r="D31" s="242">
        <v>388420.24400000001</v>
      </c>
      <c r="E31" s="241">
        <f>C31/D31-1</f>
        <v>-0.15803850069153447</v>
      </c>
    </row>
    <row r="32" spans="2:5" x14ac:dyDescent="0.25">
      <c r="B32" s="240" t="s">
        <v>304</v>
      </c>
      <c r="C32" s="242">
        <v>12547005.784</v>
      </c>
      <c r="D32" s="242">
        <v>10013021.405999999</v>
      </c>
      <c r="E32" s="241">
        <f>C32/D32-1</f>
        <v>0.25306890650224578</v>
      </c>
    </row>
    <row r="33" spans="2:5" x14ac:dyDescent="0.25">
      <c r="B33" s="240" t="s">
        <v>305</v>
      </c>
      <c r="C33" s="242">
        <v>81103.659</v>
      </c>
      <c r="D33" s="242">
        <v>51174.468000000001</v>
      </c>
      <c r="E33" s="241">
        <f>C33/D33-1</f>
        <v>0.58484615804897078</v>
      </c>
    </row>
    <row r="34" spans="2:5" x14ac:dyDescent="0.25">
      <c r="B34" s="240" t="s">
        <v>306</v>
      </c>
      <c r="C34" s="242">
        <v>0.495</v>
      </c>
      <c r="D34" s="242">
        <v>10759.624</v>
      </c>
      <c r="E34" s="241">
        <v>1</v>
      </c>
    </row>
    <row r="35" spans="2:5" x14ac:dyDescent="0.25">
      <c r="B35" s="240" t="s">
        <v>307</v>
      </c>
      <c r="C35" s="238">
        <v>946713.63399999996</v>
      </c>
      <c r="D35" s="238">
        <v>1020285.051</v>
      </c>
      <c r="E35" s="241">
        <f>C35/D35-1</f>
        <v>-7.2108688574718749E-2</v>
      </c>
    </row>
    <row r="36" spans="2:5" x14ac:dyDescent="0.25">
      <c r="B36" s="240" t="s">
        <v>308</v>
      </c>
      <c r="C36" s="238">
        <v>218609.79199999999</v>
      </c>
      <c r="D36" s="238">
        <v>186665.408</v>
      </c>
      <c r="E36" s="241">
        <f>C36/D36-1</f>
        <v>0.17113178248859051</v>
      </c>
    </row>
    <row r="37" spans="2:5" x14ac:dyDescent="0.25">
      <c r="B37" s="240" t="s">
        <v>309</v>
      </c>
      <c r="C37" s="238">
        <v>82235.607000000004</v>
      </c>
      <c r="D37" s="238">
        <v>310021.04599999997</v>
      </c>
      <c r="E37" s="241">
        <f>C37/D37-1</f>
        <v>-0.73474185684800242</v>
      </c>
    </row>
    <row r="38" spans="2:5" x14ac:dyDescent="0.25">
      <c r="B38" s="240" t="s">
        <v>310</v>
      </c>
      <c r="C38" s="238">
        <v>147068.435</v>
      </c>
      <c r="D38" s="238">
        <v>103341.97</v>
      </c>
      <c r="E38" s="241">
        <f>C38/D38-1</f>
        <v>0.42312397373496946</v>
      </c>
    </row>
    <row r="39" spans="2:5" x14ac:dyDescent="0.25">
      <c r="B39" s="246" t="s">
        <v>311</v>
      </c>
      <c r="C39" s="247">
        <f>SUM(C31:C38)</f>
        <v>14349772.297</v>
      </c>
      <c r="D39" s="247">
        <f>SUM(D31:D38)</f>
        <v>12083689.217000002</v>
      </c>
      <c r="E39" s="248">
        <f>C39/D39-1</f>
        <v>0.18753238678233686</v>
      </c>
    </row>
    <row r="40" spans="2:5" x14ac:dyDescent="0.25">
      <c r="B40" s="246"/>
      <c r="C40" s="249"/>
      <c r="D40" s="249"/>
      <c r="E40" s="248"/>
    </row>
    <row r="41" spans="2:5" x14ac:dyDescent="0.25">
      <c r="B41" s="246" t="s">
        <v>312</v>
      </c>
      <c r="C41" s="250"/>
      <c r="D41" s="250"/>
      <c r="E41" s="248"/>
    </row>
    <row r="42" spans="2:5" x14ac:dyDescent="0.25">
      <c r="B42" s="240" t="s">
        <v>313</v>
      </c>
      <c r="C42" s="238">
        <v>18275.115000000002</v>
      </c>
      <c r="D42" s="238">
        <v>17069.474999999999</v>
      </c>
      <c r="E42" s="241">
        <f t="shared" ref="E42:E48" si="1">C42/D42-1</f>
        <v>7.0631346306784693E-2</v>
      </c>
    </row>
    <row r="43" spans="2:5" x14ac:dyDescent="0.25">
      <c r="B43" s="240" t="s">
        <v>314</v>
      </c>
      <c r="C43" s="238">
        <v>500604.86499999999</v>
      </c>
      <c r="D43" s="238">
        <v>329229.16100000002</v>
      </c>
      <c r="E43" s="241">
        <f t="shared" si="1"/>
        <v>0.52053622309598491</v>
      </c>
    </row>
    <row r="44" spans="2:5" x14ac:dyDescent="0.25">
      <c r="B44" s="240" t="s">
        <v>315</v>
      </c>
      <c r="C44" s="238">
        <v>-33578.677000000003</v>
      </c>
      <c r="D44" s="238">
        <v>-11289.6</v>
      </c>
      <c r="E44" s="241">
        <f t="shared" si="1"/>
        <v>1.974301746740363</v>
      </c>
    </row>
    <row r="45" spans="2:5" x14ac:dyDescent="0.25">
      <c r="B45" s="240" t="s">
        <v>316</v>
      </c>
      <c r="C45" s="238">
        <v>1718423.706</v>
      </c>
      <c r="D45" s="238">
        <v>1319841.6159999999</v>
      </c>
      <c r="E45" s="241">
        <f t="shared" si="1"/>
        <v>0.30199236421107067</v>
      </c>
    </row>
    <row r="46" spans="2:5" x14ac:dyDescent="0.25">
      <c r="B46" s="240" t="s">
        <v>317</v>
      </c>
      <c r="C46" s="238">
        <v>1173918.7790000001</v>
      </c>
      <c r="D46" s="238">
        <f>75110.626+628865.926+296430.677</f>
        <v>1000407.2290000001</v>
      </c>
      <c r="E46" s="241">
        <f t="shared" si="1"/>
        <v>0.17344091982765963</v>
      </c>
    </row>
    <row r="47" spans="2:5" ht="15.75" thickBot="1" x14ac:dyDescent="0.3">
      <c r="B47" s="240" t="s">
        <v>318</v>
      </c>
      <c r="C47" s="238">
        <v>33736.17</v>
      </c>
      <c r="D47" s="238">
        <v>56759.733</v>
      </c>
      <c r="E47" s="241">
        <f t="shared" si="1"/>
        <v>-0.40563198209547602</v>
      </c>
    </row>
    <row r="48" spans="2:5" ht="15.75" thickBot="1" x14ac:dyDescent="0.3">
      <c r="B48" s="251" t="s">
        <v>319</v>
      </c>
      <c r="C48" s="252">
        <f>SUM(C42:C47)</f>
        <v>3411379.9580000001</v>
      </c>
      <c r="D48" s="252">
        <f>SUM(D42:D47)</f>
        <v>2712017.6140000001</v>
      </c>
      <c r="E48" s="253">
        <f t="shared" si="1"/>
        <v>0.25787529564326794</v>
      </c>
    </row>
    <row r="49" spans="1:5" x14ac:dyDescent="0.25">
      <c r="B49" s="254"/>
      <c r="C49" s="255"/>
      <c r="D49" s="255"/>
      <c r="E49" s="256"/>
    </row>
    <row r="50" spans="1:5" x14ac:dyDescent="0.25">
      <c r="A50" s="9">
        <v>1</v>
      </c>
      <c r="B50" s="157" t="s">
        <v>320</v>
      </c>
    </row>
    <row r="51" spans="1:5" x14ac:dyDescent="0.25">
      <c r="B51" s="157" t="s">
        <v>321</v>
      </c>
    </row>
    <row r="53" spans="1:5" x14ac:dyDescent="0.25">
      <c r="A53" s="9">
        <v>2</v>
      </c>
      <c r="B53" s="157" t="s">
        <v>322</v>
      </c>
    </row>
    <row r="54" spans="1:5" x14ac:dyDescent="0.25">
      <c r="B54" s="157" t="s">
        <v>323</v>
      </c>
    </row>
    <row r="56" spans="1:5" x14ac:dyDescent="0.25">
      <c r="A56" s="9">
        <v>3</v>
      </c>
      <c r="B56" s="157" t="s">
        <v>324</v>
      </c>
    </row>
    <row r="57" spans="1:5" x14ac:dyDescent="0.25">
      <c r="B57" s="157" t="s">
        <v>325</v>
      </c>
    </row>
    <row r="59" spans="1:5" x14ac:dyDescent="0.25">
      <c r="A59" s="9">
        <v>4</v>
      </c>
      <c r="B59" s="157" t="s">
        <v>326</v>
      </c>
    </row>
    <row r="60" spans="1:5" x14ac:dyDescent="0.25">
      <c r="B60" s="157" t="s">
        <v>328</v>
      </c>
    </row>
    <row r="61" spans="1:5" x14ac:dyDescent="0.25">
      <c r="B61" s="184" t="s">
        <v>327</v>
      </c>
    </row>
    <row r="63" spans="1:5" x14ac:dyDescent="0.25">
      <c r="A63" s="9">
        <v>5</v>
      </c>
      <c r="B63" s="157" t="s">
        <v>329</v>
      </c>
    </row>
    <row r="64" spans="1:5" x14ac:dyDescent="0.25">
      <c r="B64" s="157" t="s">
        <v>330</v>
      </c>
    </row>
    <row r="66" spans="1:2" x14ac:dyDescent="0.25">
      <c r="A66" s="9">
        <v>6</v>
      </c>
      <c r="B66" s="157" t="s">
        <v>331</v>
      </c>
    </row>
    <row r="67" spans="1:2" x14ac:dyDescent="0.25">
      <c r="B67" s="157" t="s">
        <v>332</v>
      </c>
    </row>
    <row r="69" spans="1:2" x14ac:dyDescent="0.25">
      <c r="A69" s="9">
        <v>7</v>
      </c>
      <c r="B69" s="157" t="s">
        <v>333</v>
      </c>
    </row>
    <row r="70" spans="1:2" x14ac:dyDescent="0.25">
      <c r="B70" s="157" t="s">
        <v>334</v>
      </c>
    </row>
    <row r="71" spans="1:2" x14ac:dyDescent="0.25">
      <c r="B71" s="184"/>
    </row>
    <row r="72" spans="1:2" x14ac:dyDescent="0.25">
      <c r="A72" s="9">
        <v>8</v>
      </c>
      <c r="B72" s="157" t="s">
        <v>335</v>
      </c>
    </row>
    <row r="73" spans="1:2" x14ac:dyDescent="0.25">
      <c r="B73" s="157" t="s">
        <v>336</v>
      </c>
    </row>
    <row r="75" spans="1:2" x14ac:dyDescent="0.25">
      <c r="A75" s="9">
        <v>9</v>
      </c>
      <c r="B75" s="157" t="s">
        <v>337</v>
      </c>
    </row>
    <row r="76" spans="1:2" x14ac:dyDescent="0.25">
      <c r="B76" s="157" t="s">
        <v>338</v>
      </c>
    </row>
    <row r="78" spans="1:2" x14ac:dyDescent="0.25">
      <c r="A78" s="9">
        <v>10</v>
      </c>
      <c r="B78" s="157" t="s">
        <v>339</v>
      </c>
    </row>
    <row r="79" spans="1:2" x14ac:dyDescent="0.25">
      <c r="B79" s="157" t="s">
        <v>340</v>
      </c>
    </row>
    <row r="81" spans="1:2" x14ac:dyDescent="0.25">
      <c r="A81" s="9">
        <v>11</v>
      </c>
      <c r="B81" s="157" t="s">
        <v>341</v>
      </c>
    </row>
    <row r="82" spans="1:2" x14ac:dyDescent="0.25">
      <c r="B82" s="157" t="s">
        <v>342</v>
      </c>
    </row>
    <row r="84" spans="1:2" x14ac:dyDescent="0.25">
      <c r="A84" s="9">
        <v>12</v>
      </c>
      <c r="B84" s="157" t="s">
        <v>343</v>
      </c>
    </row>
    <row r="85" spans="1:2" x14ac:dyDescent="0.25">
      <c r="B85" s="157" t="s">
        <v>344</v>
      </c>
    </row>
    <row r="87" spans="1:2" x14ac:dyDescent="0.25">
      <c r="A87" s="9">
        <v>13</v>
      </c>
      <c r="B87" s="157" t="s">
        <v>345</v>
      </c>
    </row>
    <row r="88" spans="1:2" x14ac:dyDescent="0.25">
      <c r="B88" s="157" t="s">
        <v>346</v>
      </c>
    </row>
    <row r="89" spans="1:2" x14ac:dyDescent="0.25">
      <c r="B89" s="184"/>
    </row>
  </sheetData>
  <mergeCells count="3">
    <mergeCell ref="B2:J2"/>
    <mergeCell ref="B3:E3"/>
    <mergeCell ref="B4:E4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April 2</vt:lpstr>
      <vt:lpstr>Top trades for April 2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Sylvia Ogwuru</cp:lastModifiedBy>
  <cp:revision/>
  <cp:lastPrinted>2024-01-12T14:48:55Z</cp:lastPrinted>
  <dcterms:created xsi:type="dcterms:W3CDTF">2012-06-22T13:50:04Z</dcterms:created>
  <dcterms:modified xsi:type="dcterms:W3CDTF">2026-04-02T16:17:02Z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