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February 2025/"/>
    </mc:Choice>
  </mc:AlternateContent>
  <xr:revisionPtr revIDLastSave="95" documentId="8_{3A6A59DC-FCE9-45C7-BC8A-264B6440DFF2}" xr6:coauthVersionLast="47" xr6:coauthVersionMax="47" xr10:uidLastSave="{17B79ABF-E10C-428D-9B9B-0B44CF3950CC}"/>
  <bookViews>
    <workbookView xWindow="-120" yWindow="-120" windowWidth="20730" windowHeight="1104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3" l="1"/>
  <c r="E20" i="3"/>
  <c r="D56" i="3"/>
  <c r="C56" i="3"/>
  <c r="E55" i="3"/>
  <c r="E54" i="3"/>
  <c r="E53" i="3"/>
  <c r="E51" i="3"/>
  <c r="D47" i="3"/>
  <c r="C47" i="3"/>
  <c r="E47" i="3" s="1"/>
  <c r="E46" i="3"/>
  <c r="E45" i="3"/>
  <c r="D42" i="3"/>
  <c r="D48" i="3" s="1"/>
  <c r="C42" i="3"/>
  <c r="E41" i="3"/>
  <c r="E40" i="3"/>
  <c r="C40" i="3"/>
  <c r="E39" i="3"/>
  <c r="E38" i="3"/>
  <c r="E37" i="3"/>
  <c r="E36" i="3"/>
  <c r="E35" i="3"/>
  <c r="D31" i="3"/>
  <c r="D30" i="3"/>
  <c r="C30" i="3"/>
  <c r="E29" i="3"/>
  <c r="E28" i="3"/>
  <c r="E27" i="3"/>
  <c r="E26" i="3"/>
  <c r="E25" i="3"/>
  <c r="E22" i="3"/>
  <c r="D22" i="3"/>
  <c r="C22" i="3"/>
  <c r="E19" i="3"/>
  <c r="E18" i="3"/>
  <c r="E17" i="3"/>
  <c r="D13" i="3"/>
  <c r="C13" i="3"/>
  <c r="E13" i="3" s="1"/>
  <c r="E11" i="3"/>
  <c r="E9" i="3"/>
  <c r="E42" i="3" l="1"/>
  <c r="E56" i="3"/>
  <c r="C31" i="3"/>
  <c r="E31" i="3" s="1"/>
  <c r="C48" i="3"/>
  <c r="E48" i="3" s="1"/>
  <c r="E30" i="3"/>
</calcChain>
</file>

<file path=xl/sharedStrings.xml><?xml version="1.0" encoding="utf-8"?>
<sst xmlns="http://schemas.openxmlformats.org/spreadsheetml/2006/main" count="435" uniqueCount="308">
  <si>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</si>
  <si>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</si>
  <si>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</si>
  <si>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</si>
  <si>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</si>
  <si>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</si>
  <si>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</si>
  <si>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</si>
  <si>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</si>
  <si>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</si>
  <si>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</si>
  <si>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</si>
  <si>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</si>
  <si>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</si>
  <si>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</si>
  <si>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</si>
  <si>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</si>
  <si>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</si>
  <si>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</si>
  <si>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</si>
  <si>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</si>
  <si>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</si>
  <si>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</si>
  <si>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</si>
  <si>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</si>
  <si>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</si>
  <si>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</si>
  <si>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</si>
  <si>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</si>
  <si>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</si>
  <si>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</si>
  <si>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</si>
  <si>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</si>
  <si>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</si>
  <si>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</si>
  <si>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</si>
  <si>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</si>
  <si>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</si>
  <si>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</si>
  <si>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</si>
  <si>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</si>
  <si>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</si>
  <si>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</si>
  <si>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</si>
  <si>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</si>
  <si>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</si>
  <si>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</si>
  <si>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</si>
  <si>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</si>
  <si>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</si>
  <si>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</si>
  <si>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</si>
  <si>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</si>
  <si>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</si>
  <si>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</si>
  <si>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</si>
  <si>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</si>
  <si>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</si>
  <si>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</si>
  <si>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</si>
  <si>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</si>
  <si>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</si>
  <si>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</si>
  <si>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</si>
  <si>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</si>
  <si>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</si>
  <si>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</si>
  <si>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</si>
  <si>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</si>
  <si>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</si>
  <si>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</si>
  <si>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</si>
  <si>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</si>
  <si>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</si>
  <si>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</si>
  <si>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</si>
  <si>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</si>
  <si>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</si>
  <si>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</si>
  <si>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</si>
  <si>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</si>
  <si>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</si>
  <si>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</si>
  <si>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</si>
  <si>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</si>
  <si>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</si>
  <si>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</si>
  <si>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</si>
  <si>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</si>
  <si>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</si>
  <si>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</si>
  <si>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</si>
  <si>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</si>
  <si>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</si>
  <si>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</si>
  <si>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</si>
  <si>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</si>
  <si>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</si>
  <si>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</si>
  <si>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</si>
  <si>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</si>
  <si>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</si>
  <si>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</si>
  <si>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</si>
  <si>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</si>
  <si>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</si>
  <si>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</si>
  <si>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</si>
  <si>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</si>
  <si>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</si>
  <si>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</si>
  <si>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</si>
  <si>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</si>
  <si>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</si>
  <si>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</si>
  <si>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</si>
  <si>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</si>
  <si>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</si>
  <si>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</si>
  <si>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</si>
  <si>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</si>
  <si>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</si>
  <si>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</si>
  <si>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</si>
  <si>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</si>
  <si>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</si>
  <si>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</si>
  <si>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</si>
  <si>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</si>
  <si>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</si>
  <si>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</si>
  <si>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</si>
  <si>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</si>
  <si>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</si>
  <si>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</si>
  <si>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</si>
  <si>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</si>
  <si>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</si>
  <si>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</si>
  <si>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</si>
  <si>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</si>
  <si>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</si>
  <si>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</si>
  <si>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</si>
  <si>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</si>
  <si>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</si>
  <si>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</si>
  <si>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</si>
  <si>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</si>
  <si>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</si>
  <si>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</si>
  <si>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</si>
  <si>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</si>
  <si>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</si>
  <si>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</si>
  <si>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</si>
  <si>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</si>
  <si>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</si>
  <si>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</si>
  <si>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</si>
  <si>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</si>
  <si>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</si>
  <si>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</si>
  <si>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</si>
  <si>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</si>
  <si>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</si>
  <si>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</si>
  <si>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</si>
  <si>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</si>
  <si>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</si>
  <si>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</si>
  <si>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</si>
  <si>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</si>
  <si>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</si>
  <si>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</si>
  <si>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</si>
  <si>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</si>
  <si>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</si>
  <si>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</si>
  <si>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</si>
  <si>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</si>
  <si>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</si>
  <si>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</si>
  <si>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</si>
  <si>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</si>
  <si>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</si>
  <si>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</si>
  <si>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</si>
  <si>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</si>
  <si>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</si>
  <si>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</si>
  <si>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</si>
  <si>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</si>
  <si>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</si>
  <si>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</si>
  <si>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</si>
  <si>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</si>
  <si>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</si>
  <si>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</si>
  <si>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</si>
  <si>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</si>
  <si>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</si>
  <si>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</si>
  <si>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</si>
  <si>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</si>
  <si>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</si>
  <si>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</si>
  <si>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</si>
  <si>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</si>
  <si>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</si>
  <si>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</si>
  <si>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</si>
  <si>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</si>
  <si>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</si>
  <si>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</si>
  <si>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</si>
  <si>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</si>
  <si>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</si>
  <si>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</si>
  <si>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</si>
  <si>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</si>
  <si>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</si>
  <si>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</si>
  <si>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</si>
  <si>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</si>
  <si>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</si>
  <si>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</si>
  <si>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</si>
  <si>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</si>
  <si>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</si>
  <si>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</si>
  <si>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</si>
  <si>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</si>
  <si>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</si>
  <si>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</si>
  <si>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</si>
  <si>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</si>
  <si>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</si>
  <si>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C:\Users\dgabriel\WSTC Financial Services Limited\Investment Research - Documents\WSTC Company Research Document\Daily Clients Report\Daily Report\2025\February 2025</t>
  </si>
  <si>
    <t>ZENITH BANK</t>
  </si>
  <si>
    <t>LAFARGE</t>
  </si>
  <si>
    <t>ACCESS HOLDINGS</t>
  </si>
  <si>
    <t>OKOMU OIL</t>
  </si>
  <si>
    <t>GT HOLDCO</t>
  </si>
  <si>
    <t>AFRICA PRUDENTIAL</t>
  </si>
  <si>
    <t xml:space="preserve">OANDO </t>
  </si>
  <si>
    <t xml:space="preserve">HONEYWELL </t>
  </si>
  <si>
    <t xml:space="preserve">LIVESTOCK FEEDS </t>
  </si>
  <si>
    <t xml:space="preserve">FIDSON </t>
  </si>
  <si>
    <t xml:space="preserve">ECOBANK </t>
  </si>
  <si>
    <t xml:space="preserve">GUINEA INSURANCE </t>
  </si>
  <si>
    <t xml:space="preserve">PRESTIGE ASSURANCE </t>
  </si>
  <si>
    <t xml:space="preserve">SUNU ASSURANCES </t>
  </si>
  <si>
    <t>Market Snapshot - 27/02/2025</t>
  </si>
  <si>
    <t>27/02/2025</t>
  </si>
  <si>
    <t>26/02/2025</t>
  </si>
  <si>
    <t>NESTLE NIGERIA PLC</t>
  </si>
  <si>
    <t>AUDITED REPORT FOR THE YEAR ENDED DECEMBER 31, 2024</t>
  </si>
  <si>
    <t>FY 2024</t>
  </si>
  <si>
    <t>FY 2023</t>
  </si>
  <si>
    <t>N'm</t>
  </si>
  <si>
    <t>Revenue</t>
  </si>
  <si>
    <t>Cost of sales</t>
  </si>
  <si>
    <t xml:space="preserve">Profit/ Loss before tax </t>
  </si>
  <si>
    <t>Income tax credit/expense</t>
  </si>
  <si>
    <t xml:space="preserve">Profit/ Loss after tax </t>
  </si>
  <si>
    <t>Balance Sheet Information:</t>
  </si>
  <si>
    <t>Assets</t>
  </si>
  <si>
    <t>Non-current assets</t>
  </si>
  <si>
    <t>Plant, property &amp; equipment</t>
  </si>
  <si>
    <t>Right of Use Assets</t>
  </si>
  <si>
    <t xml:space="preserve">Long-term debtors  </t>
  </si>
  <si>
    <t>Deferred tax assets</t>
  </si>
  <si>
    <t>Prepayments</t>
  </si>
  <si>
    <t>Total non-current assets</t>
  </si>
  <si>
    <t>Current assets</t>
  </si>
  <si>
    <t>Inventories</t>
  </si>
  <si>
    <t>Right of return assets</t>
  </si>
  <si>
    <t>Debtors and other receivables</t>
  </si>
  <si>
    <t>Cash and cash equivalents</t>
  </si>
  <si>
    <t>Total current assets</t>
  </si>
  <si>
    <t>Total Assets</t>
  </si>
  <si>
    <t>Liabilities</t>
  </si>
  <si>
    <t>Current liabilities</t>
  </si>
  <si>
    <t>Trade &amp; other payables</t>
  </si>
  <si>
    <t>Contract liabilities</t>
  </si>
  <si>
    <t>Refund liabilities</t>
  </si>
  <si>
    <t>Current tax liabilities</t>
  </si>
  <si>
    <t>Lease liabilities</t>
  </si>
  <si>
    <t>Short-term borrowings</t>
  </si>
  <si>
    <t>Provisions</t>
  </si>
  <si>
    <t>Total current liabilities</t>
  </si>
  <si>
    <t>Non-current liabilities</t>
  </si>
  <si>
    <t>Long-term borrowings</t>
  </si>
  <si>
    <t>Employee benefit</t>
  </si>
  <si>
    <t>Total non-current liabilities</t>
  </si>
  <si>
    <t>Total Liabilities</t>
  </si>
  <si>
    <t>Equity</t>
  </si>
  <si>
    <t>Share capital</t>
  </si>
  <si>
    <t>Revaluation Reserve</t>
  </si>
  <si>
    <t>Share premium</t>
  </si>
  <si>
    <t>Share based payment reserve</t>
  </si>
  <si>
    <t>Retained earnings</t>
  </si>
  <si>
    <t>Net Assets</t>
  </si>
  <si>
    <r>
      <rPr>
        <b/>
        <sz val="11"/>
        <rFont val="Seaford"/>
      </rPr>
      <t xml:space="preserve">Transcorp Hotels Plc: </t>
    </r>
    <r>
      <rPr>
        <sz val="11"/>
        <rFont val="Seaford"/>
      </rPr>
      <t>Proposed Final Dividend: N0.64k; Proposed</t>
    </r>
  </si>
  <si>
    <t xml:space="preserve">PZ CUSSONS </t>
  </si>
  <si>
    <t>Bonus: Nil; Qualification Date: March 25, 2025; Closure Date: Mar-</t>
  </si>
  <si>
    <t>ch 26, 2025; Payment Date: April 16,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</si>
</sst>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b/>
      <sz val="11"/>
      <color theme="1"/>
      <name val="Seaford"/>
    </font>
    <font>
      <sz val="11"/>
      <color theme="1"/>
      <name val="Seaford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2" fillId="24" borderId="0" xfId="170" applyNumberFormat="1" applyFont="1" applyFill="1" applyBorder="1" applyAlignment="1">
      <alignment horizontal="center"/>
    </xf>
    <xf numFmtId="43" fontId="55" fillId="0" borderId="0" xfId="0" applyNumberFormat="1" applyFont="1"/>
    <xf numFmtId="165" fontId="55" fillId="61" borderId="27" xfId="503" applyNumberFormat="1" applyFont="1" applyFill="1" applyBorder="1"/>
    <xf numFmtId="0" fontId="56" fillId="62" borderId="27" xfId="0" applyFont="1" applyFill="1" applyBorder="1" applyAlignment="1">
      <alignment horizontal="center"/>
    </xf>
    <xf numFmtId="165" fontId="56" fillId="61" borderId="33" xfId="503" applyNumberFormat="1" applyFont="1" applyFill="1" applyBorder="1" applyAlignment="1">
      <alignment horizontal="center"/>
    </xf>
    <xf numFmtId="165" fontId="55" fillId="24" borderId="30" xfId="0" applyNumberFormat="1" applyFont="1" applyFill="1" applyBorder="1"/>
    <xf numFmtId="165" fontId="56" fillId="24" borderId="30" xfId="0" applyNumberFormat="1" applyFont="1" applyFill="1" applyBorder="1" applyAlignment="1">
      <alignment horizontal="center"/>
    </xf>
    <xf numFmtId="165" fontId="56" fillId="24" borderId="34" xfId="0" applyNumberFormat="1" applyFont="1" applyFill="1" applyBorder="1" applyAlignment="1">
      <alignment horizontal="center"/>
    </xf>
    <xf numFmtId="165" fontId="56" fillId="25" borderId="33" xfId="0" applyNumberFormat="1" applyFont="1" applyFill="1" applyBorder="1"/>
    <xf numFmtId="2" fontId="56" fillId="25" borderId="33" xfId="0" applyNumberFormat="1" applyFont="1" applyFill="1" applyBorder="1" applyAlignment="1">
      <alignment horizontal="right"/>
    </xf>
    <xf numFmtId="2" fontId="56" fillId="25" borderId="29" xfId="0" applyNumberFormat="1" applyFont="1" applyFill="1" applyBorder="1" applyAlignment="1">
      <alignment horizontal="right"/>
    </xf>
    <xf numFmtId="9" fontId="56" fillId="25" borderId="33" xfId="504" applyFont="1" applyFill="1" applyBorder="1" applyAlignment="1">
      <alignment horizontal="center"/>
    </xf>
    <xf numFmtId="165" fontId="56" fillId="25" borderId="35" xfId="0" applyNumberFormat="1" applyFont="1" applyFill="1" applyBorder="1"/>
    <xf numFmtId="38" fontId="56" fillId="25" borderId="35" xfId="477" applyNumberFormat="1" applyFont="1" applyFill="1" applyBorder="1" applyAlignment="1">
      <alignment horizontal="center"/>
    </xf>
    <xf numFmtId="38" fontId="56" fillId="29" borderId="35" xfId="477" applyNumberFormat="1" applyFont="1" applyFill="1" applyBorder="1" applyAlignment="1">
      <alignment horizontal="center"/>
    </xf>
    <xf numFmtId="9" fontId="56" fillId="25" borderId="35" xfId="504" applyFont="1" applyFill="1" applyBorder="1" applyAlignment="1">
      <alignment horizontal="center"/>
    </xf>
    <xf numFmtId="165" fontId="55" fillId="25" borderId="35" xfId="0" applyNumberFormat="1" applyFont="1" applyFill="1" applyBorder="1"/>
    <xf numFmtId="38" fontId="55" fillId="29" borderId="35" xfId="477" applyNumberFormat="1" applyFont="1" applyFill="1" applyBorder="1" applyAlignment="1">
      <alignment horizontal="center"/>
    </xf>
    <xf numFmtId="38" fontId="65" fillId="25" borderId="35" xfId="477" applyNumberFormat="1" applyFont="1" applyFill="1" applyBorder="1" applyAlignment="1">
      <alignment horizontal="center"/>
    </xf>
    <xf numFmtId="38" fontId="65" fillId="29" borderId="35" xfId="477" applyNumberFormat="1" applyFont="1" applyFill="1" applyBorder="1" applyAlignment="1">
      <alignment horizontal="center"/>
    </xf>
    <xf numFmtId="38" fontId="66" fillId="25" borderId="35" xfId="477" applyNumberFormat="1" applyFont="1" applyFill="1" applyBorder="1" applyAlignment="1">
      <alignment horizontal="center"/>
    </xf>
    <xf numFmtId="38" fontId="66" fillId="29" borderId="35" xfId="477" applyNumberFormat="1" applyFont="1" applyFill="1" applyBorder="1" applyAlignment="1">
      <alignment horizontal="center"/>
    </xf>
    <xf numFmtId="38" fontId="56" fillId="25" borderId="36" xfId="477" applyNumberFormat="1" applyFont="1" applyFill="1" applyBorder="1" applyAlignment="1">
      <alignment horizontal="center"/>
    </xf>
    <xf numFmtId="9" fontId="56" fillId="25" borderId="36" xfId="504" applyFont="1" applyFill="1" applyBorder="1" applyAlignment="1">
      <alignment horizontal="center"/>
    </xf>
    <xf numFmtId="165" fontId="56" fillId="25" borderId="37" xfId="0" applyNumberFormat="1" applyFont="1" applyFill="1" applyBorder="1" applyAlignment="1">
      <alignment horizontal="left"/>
    </xf>
    <xf numFmtId="38" fontId="56" fillId="25" borderId="33" xfId="477" applyNumberFormat="1" applyFont="1" applyFill="1" applyBorder="1" applyAlignment="1">
      <alignment horizontal="center"/>
    </xf>
    <xf numFmtId="165" fontId="56" fillId="25" borderId="38" xfId="0" applyNumberFormat="1" applyFont="1" applyFill="1" applyBorder="1" applyAlignment="1">
      <alignment horizontal="left"/>
    </xf>
    <xf numFmtId="38" fontId="55" fillId="25" borderId="35" xfId="477" applyNumberFormat="1" applyFont="1" applyFill="1" applyBorder="1" applyAlignment="1">
      <alignment horizontal="center"/>
    </xf>
    <xf numFmtId="165" fontId="55" fillId="29" borderId="38" xfId="0" applyNumberFormat="1" applyFont="1" applyFill="1" applyBorder="1" applyAlignment="1">
      <alignment horizontal="left"/>
    </xf>
    <xf numFmtId="9" fontId="55" fillId="25" borderId="35" xfId="504" applyFont="1" applyFill="1" applyBorder="1" applyAlignment="1">
      <alignment horizontal="center"/>
    </xf>
    <xf numFmtId="165" fontId="56" fillId="29" borderId="38" xfId="0" applyNumberFormat="1" applyFont="1" applyFill="1" applyBorder="1" applyAlignment="1">
      <alignment horizontal="left"/>
    </xf>
    <xf numFmtId="165" fontId="56" fillId="25" borderId="37" xfId="0" applyNumberFormat="1" applyFont="1" applyFill="1" applyBorder="1" applyAlignment="1">
      <alignment horizontal="justify"/>
    </xf>
    <xf numFmtId="38" fontId="56" fillId="29" borderId="36" xfId="477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  <xf numFmtId="165" fontId="56" fillId="24" borderId="27" xfId="0" applyNumberFormat="1" applyFont="1" applyFill="1" applyBorder="1" applyAlignment="1">
      <alignment horizontal="center"/>
    </xf>
    <xf numFmtId="165" fontId="56" fillId="24" borderId="28" xfId="0" applyNumberFormat="1" applyFont="1" applyFill="1" applyBorder="1" applyAlignment="1">
      <alignment horizontal="center"/>
    </xf>
    <xf numFmtId="165" fontId="56" fillId="24" borderId="29" xfId="0" applyNumberFormat="1" applyFont="1" applyFill="1" applyBorder="1" applyAlignment="1">
      <alignment horizontal="center"/>
    </xf>
    <xf numFmtId="0" fontId="56" fillId="24" borderId="30" xfId="518" applyFont="1" applyFill="1" applyBorder="1" applyAlignment="1">
      <alignment horizontal="center" vertical="center"/>
    </xf>
    <xf numFmtId="0" fontId="56" fillId="24" borderId="31" xfId="518" applyFont="1" applyFill="1" applyBorder="1" applyAlignment="1">
      <alignment horizontal="center" vertical="center"/>
    </xf>
    <xf numFmtId="0" fontId="56" fillId="24" borderId="32" xfId="518" applyFont="1" applyFill="1" applyBorder="1" applyAlignment="1">
      <alignment horizontal="center" vertic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X256" sqref="AX256"/>
    </sheetView>
  </sheetViews>
  <sheetFormatPr defaultColWidth="0" defaultRowHeight="0" customHeight="1" zeroHeight="1" x14ac:dyDescent="0.25"/>
  <cols>
    <col min="1" max="1" width="23.5703125" style="11" customWidth="1"/>
    <col min="2" max="2" width="47.8554687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45715</v>
      </c>
      <c r="E2" s="14">
        <v>45714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1.78</v>
      </c>
      <c r="E4" s="24">
        <v>1.69</v>
      </c>
      <c r="F4" s="25">
        <v>0.05</v>
      </c>
      <c r="G4" s="21">
        <v>3218084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540.1</v>
      </c>
      <c r="E5" s="102">
        <v>540</v>
      </c>
      <c r="F5" s="103">
        <v>1.85E-4</v>
      </c>
      <c r="G5" s="22">
        <v>1098921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217860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3.22</v>
      </c>
      <c r="E7" s="104">
        <v>3.22</v>
      </c>
      <c r="F7" s="103">
        <v>0</v>
      </c>
      <c r="G7" s="22">
        <v>3261267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6.9</v>
      </c>
      <c r="E8" s="24">
        <v>6.31</v>
      </c>
      <c r="F8" s="25">
        <v>9.3502000000000002E-2</v>
      </c>
      <c r="G8" s="21">
        <v>3011700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/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7.28</v>
      </c>
      <c r="E11" s="24">
        <v>7</v>
      </c>
      <c r="F11" s="25">
        <v>0.04</v>
      </c>
      <c r="G11" s="21">
        <v>153854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3.44</v>
      </c>
      <c r="E12" s="104">
        <v>3.44</v>
      </c>
      <c r="F12" s="103">
        <v>0</v>
      </c>
      <c r="G12" s="22">
        <v>25351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35.25</v>
      </c>
      <c r="E13" s="24">
        <v>35.25</v>
      </c>
      <c r="F13" s="25">
        <v>0</v>
      </c>
      <c r="G13" s="21">
        <v>197926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56.2</v>
      </c>
      <c r="E14" s="104">
        <v>56.2</v>
      </c>
      <c r="F14" s="103">
        <v>0</v>
      </c>
      <c r="G14" s="22">
        <v>2611831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126.3</v>
      </c>
      <c r="E18" s="104">
        <v>126.3</v>
      </c>
      <c r="F18" s="103">
        <v>0</v>
      </c>
      <c r="G18" s="22">
        <v>65409</v>
      </c>
      <c r="H18" s="11"/>
      <c r="I18" s="11"/>
    </row>
    <row r="19" spans="2:9" ht="15" x14ac:dyDescent="0.25">
      <c r="B19" s="89" t="s">
        <v>27</v>
      </c>
      <c r="C19" s="20" t="s">
        <v>237</v>
      </c>
      <c r="D19" s="24">
        <v>5.87</v>
      </c>
      <c r="E19" s="24">
        <v>5.87</v>
      </c>
      <c r="F19" s="25">
        <v>0</v>
      </c>
      <c r="G19" s="21">
        <v>51436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2.91</v>
      </c>
      <c r="E20" s="104">
        <v>2.81</v>
      </c>
      <c r="F20" s="103">
        <v>3.5587000000000001E-2</v>
      </c>
      <c r="G20" s="22">
        <v>2225391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197.35</v>
      </c>
      <c r="E21" s="24">
        <v>197.35</v>
      </c>
      <c r="F21" s="25">
        <v>0</v>
      </c>
      <c r="G21" s="21">
        <v>24740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44.25</v>
      </c>
      <c r="E22" s="104">
        <v>44.25</v>
      </c>
      <c r="F22" s="103">
        <v>0</v>
      </c>
      <c r="G22" s="22">
        <v>10600</v>
      </c>
      <c r="H22" s="11"/>
      <c r="I22" s="11"/>
    </row>
    <row r="23" spans="2:9" ht="15" x14ac:dyDescent="0.25">
      <c r="B23" s="89"/>
      <c r="C23" s="20" t="s">
        <v>32</v>
      </c>
      <c r="D23" s="24">
        <v>6.3</v>
      </c>
      <c r="E23" s="24">
        <v>6.2</v>
      </c>
      <c r="F23" s="25">
        <v>1.6129000000000001E-2</v>
      </c>
      <c r="G23" s="21">
        <v>575026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3.94</v>
      </c>
      <c r="E27" s="104">
        <v>3.8</v>
      </c>
      <c r="F27" s="103">
        <v>3.6842E-2</v>
      </c>
      <c r="G27" s="22">
        <v>779724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15773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74</v>
      </c>
      <c r="E29" s="104">
        <v>74</v>
      </c>
      <c r="F29" s="103">
        <v>0</v>
      </c>
      <c r="G29" s="22">
        <v>87327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5.45</v>
      </c>
      <c r="E30" s="24">
        <v>5.7</v>
      </c>
      <c r="F30" s="25">
        <v>-4.3860000000000003E-2</v>
      </c>
      <c r="G30" s="21">
        <v>1045296</v>
      </c>
    </row>
    <row r="31" spans="2:9" ht="15" x14ac:dyDescent="0.25">
      <c r="B31" s="90" t="s">
        <v>8</v>
      </c>
      <c r="C31" s="101" t="s">
        <v>41</v>
      </c>
      <c r="D31" s="104">
        <v>35</v>
      </c>
      <c r="E31" s="104">
        <v>35.049999999999997</v>
      </c>
      <c r="F31" s="103">
        <v>-1.4270000000000001E-3</v>
      </c>
      <c r="G31" s="22">
        <v>3403368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1.9</v>
      </c>
      <c r="E32" s="24">
        <v>1.9</v>
      </c>
      <c r="F32" s="25">
        <v>0</v>
      </c>
      <c r="G32" s="21">
        <v>103600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14413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29.1</v>
      </c>
      <c r="E34" s="24">
        <v>29.1</v>
      </c>
      <c r="F34" s="25">
        <v>0</v>
      </c>
      <c r="G34" s="21">
        <v>266151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975</v>
      </c>
      <c r="E35" s="104">
        <v>975</v>
      </c>
      <c r="F35" s="103">
        <v>0</v>
      </c>
      <c r="G35" s="22">
        <v>110024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41</v>
      </c>
      <c r="E36" s="24">
        <v>41</v>
      </c>
      <c r="F36" s="25">
        <v>0</v>
      </c>
      <c r="G36" s="21">
        <v>2257424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13.03</v>
      </c>
      <c r="E37" s="104">
        <v>11.85</v>
      </c>
      <c r="F37" s="103">
        <v>9.9578E-2</v>
      </c>
      <c r="G37" s="22">
        <v>7846247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45</v>
      </c>
      <c r="E39" s="104">
        <v>42</v>
      </c>
      <c r="F39" s="103">
        <v>7.1429000000000006E-2</v>
      </c>
      <c r="G39" s="22">
        <v>4856685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72.55</v>
      </c>
      <c r="E40" s="24">
        <v>72.55</v>
      </c>
      <c r="F40" s="25">
        <v>0</v>
      </c>
      <c r="G40" s="21">
        <v>458363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1.75</v>
      </c>
      <c r="E41" s="104">
        <v>1.7</v>
      </c>
      <c r="F41" s="103">
        <v>2.9412000000000001E-2</v>
      </c>
      <c r="G41" s="22">
        <v>374661</v>
      </c>
      <c r="H41" s="11"/>
      <c r="I41" s="11"/>
    </row>
    <row r="42" spans="2:9" ht="15" x14ac:dyDescent="0.25">
      <c r="B42" s="89"/>
      <c r="C42" s="20" t="s">
        <v>55</v>
      </c>
      <c r="D42" s="24">
        <v>5.55</v>
      </c>
      <c r="E42" s="24">
        <v>5.55</v>
      </c>
      <c r="F42" s="25">
        <v>0</v>
      </c>
      <c r="G42" s="21">
        <v>24120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11506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23.2</v>
      </c>
      <c r="E44" s="24">
        <v>23.2</v>
      </c>
      <c r="F44" s="25">
        <v>0</v>
      </c>
      <c r="G44" s="21">
        <v>2151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39.700000000000003</v>
      </c>
      <c r="E45" s="104">
        <v>39.700000000000003</v>
      </c>
      <c r="F45" s="103">
        <v>0</v>
      </c>
      <c r="G45" s="22">
        <v>532403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32.450000000000003</v>
      </c>
      <c r="E46" s="24">
        <v>29.5</v>
      </c>
      <c r="F46" s="25">
        <v>0.1</v>
      </c>
      <c r="G46" s="21">
        <v>1675709</v>
      </c>
      <c r="H46" s="93"/>
      <c r="I46" s="11"/>
    </row>
    <row r="47" spans="2:9" ht="15" x14ac:dyDescent="0.25">
      <c r="B47" s="91"/>
      <c r="C47" s="101" t="s">
        <v>61</v>
      </c>
      <c r="D47" s="104">
        <v>39.450000000000003</v>
      </c>
      <c r="E47" s="104">
        <v>39.450000000000003</v>
      </c>
      <c r="F47" s="103">
        <v>0</v>
      </c>
      <c r="G47" s="22">
        <v>317838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25.7</v>
      </c>
      <c r="E50" s="24">
        <v>25.7</v>
      </c>
      <c r="F50" s="25">
        <v>0</v>
      </c>
      <c r="G50" s="21">
        <v>31212307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31.4</v>
      </c>
      <c r="E51" s="104">
        <v>34.700000000000003</v>
      </c>
      <c r="F51" s="103">
        <v>-9.5101000000000005E-2</v>
      </c>
      <c r="G51" s="22">
        <v>220096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10.5</v>
      </c>
      <c r="E52" s="24">
        <v>10.5</v>
      </c>
      <c r="F52" s="25">
        <v>0</v>
      </c>
      <c r="G52" s="21">
        <v>102270103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17.8</v>
      </c>
      <c r="E53" s="104">
        <v>17.95</v>
      </c>
      <c r="F53" s="103">
        <v>-8.3569999999999998E-3</v>
      </c>
      <c r="G53" s="22">
        <v>9149070</v>
      </c>
      <c r="H53" s="11"/>
      <c r="I53" s="11"/>
    </row>
    <row r="54" spans="2:9" ht="15" x14ac:dyDescent="0.25">
      <c r="B54" s="89" t="s">
        <v>8</v>
      </c>
      <c r="C54" s="20" t="s">
        <v>68</v>
      </c>
      <c r="D54" s="24">
        <v>29.8</v>
      </c>
      <c r="E54" s="24">
        <v>30</v>
      </c>
      <c r="F54" s="25">
        <v>-6.6670000000000002E-3</v>
      </c>
      <c r="G54" s="21">
        <v>2025480</v>
      </c>
      <c r="H54" s="11"/>
      <c r="I54" s="11"/>
    </row>
    <row r="55" spans="2:9" ht="15" x14ac:dyDescent="0.25">
      <c r="B55" s="89" t="s">
        <v>8</v>
      </c>
      <c r="C55" s="101" t="s">
        <v>69</v>
      </c>
      <c r="D55" s="104">
        <v>61</v>
      </c>
      <c r="E55" s="104">
        <v>61</v>
      </c>
      <c r="F55" s="103">
        <v>0</v>
      </c>
      <c r="G55" s="22">
        <v>9447298</v>
      </c>
      <c r="H55" s="11"/>
      <c r="I55" s="11"/>
    </row>
    <row r="56" spans="2:9" ht="15" x14ac:dyDescent="0.25">
      <c r="B56" s="91"/>
      <c r="C56" s="20" t="s">
        <v>70</v>
      </c>
      <c r="D56" s="24">
        <v>3.38</v>
      </c>
      <c r="E56" s="24">
        <v>3.38</v>
      </c>
      <c r="F56" s="25">
        <v>0</v>
      </c>
      <c r="G56" s="21">
        <v>24403359</v>
      </c>
      <c r="H56" s="11"/>
      <c r="I56" s="11"/>
    </row>
    <row r="57" spans="2:9" ht="15" x14ac:dyDescent="0.25">
      <c r="B57" s="89" t="s">
        <v>8</v>
      </c>
      <c r="C57" s="101" t="s">
        <v>71</v>
      </c>
      <c r="D57" s="104">
        <v>64</v>
      </c>
      <c r="E57" s="104">
        <v>64</v>
      </c>
      <c r="F57" s="103">
        <v>0</v>
      </c>
      <c r="G57" s="22">
        <v>57501</v>
      </c>
      <c r="H57" s="11"/>
      <c r="I57" s="11"/>
    </row>
    <row r="58" spans="2:9" ht="15" x14ac:dyDescent="0.25">
      <c r="B58" s="91" t="s">
        <v>8</v>
      </c>
      <c r="C58" s="20" t="s">
        <v>72</v>
      </c>
      <c r="D58" s="24">
        <v>1.84</v>
      </c>
      <c r="E58" s="24">
        <v>1.84</v>
      </c>
      <c r="F58" s="25">
        <v>0</v>
      </c>
      <c r="G58" s="21">
        <v>319472</v>
      </c>
      <c r="H58" s="11"/>
      <c r="I58" s="11"/>
    </row>
    <row r="59" spans="2:9" ht="15" x14ac:dyDescent="0.25">
      <c r="B59" s="89" t="s">
        <v>8</v>
      </c>
      <c r="C59" s="101" t="s">
        <v>73</v>
      </c>
      <c r="D59" s="104">
        <v>5.59</v>
      </c>
      <c r="E59" s="104">
        <v>5.63</v>
      </c>
      <c r="F59" s="103">
        <v>-7.1050000000000002E-3</v>
      </c>
      <c r="G59" s="22">
        <v>9812235</v>
      </c>
      <c r="H59" s="11"/>
      <c r="I59" s="11"/>
    </row>
    <row r="60" spans="2:9" ht="15" x14ac:dyDescent="0.25">
      <c r="B60" s="91" t="s">
        <v>8</v>
      </c>
      <c r="C60" s="20" t="s">
        <v>74</v>
      </c>
      <c r="D60" s="24">
        <v>36.799999999999997</v>
      </c>
      <c r="E60" s="24">
        <v>36.9</v>
      </c>
      <c r="F60" s="25">
        <v>-2.7100000000000002E-3</v>
      </c>
      <c r="G60" s="21">
        <v>7434685</v>
      </c>
      <c r="H60" s="11"/>
      <c r="I60" s="11"/>
    </row>
    <row r="61" spans="2:9" ht="15" x14ac:dyDescent="0.25">
      <c r="B61" s="91" t="s">
        <v>8</v>
      </c>
      <c r="C61" s="101" t="s">
        <v>75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76</v>
      </c>
      <c r="D62" s="24">
        <v>11.9</v>
      </c>
      <c r="E62" s="24">
        <v>12</v>
      </c>
      <c r="F62" s="25">
        <v>-8.3330000000000001E-3</v>
      </c>
      <c r="G62" s="21">
        <v>6878748</v>
      </c>
      <c r="H62" s="11"/>
      <c r="I62" s="11"/>
    </row>
    <row r="63" spans="2:9" ht="15" x14ac:dyDescent="0.25">
      <c r="B63" s="91" t="s">
        <v>8</v>
      </c>
      <c r="C63" s="101" t="s">
        <v>77</v>
      </c>
      <c r="D63" s="104">
        <v>48</v>
      </c>
      <c r="E63" s="104">
        <v>48</v>
      </c>
      <c r="F63" s="103">
        <v>0</v>
      </c>
      <c r="G63" s="22">
        <v>33339981</v>
      </c>
      <c r="H63" s="11"/>
      <c r="I63" s="11"/>
    </row>
    <row r="64" spans="2:9" ht="15" x14ac:dyDescent="0.25">
      <c r="B64" s="89" t="s">
        <v>78</v>
      </c>
      <c r="C64" s="20" t="s">
        <v>79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80</v>
      </c>
      <c r="D65" s="104">
        <v>1.61</v>
      </c>
      <c r="E65" s="104">
        <v>1.62</v>
      </c>
      <c r="F65" s="103">
        <v>-6.1729999999999997E-3</v>
      </c>
      <c r="G65" s="22">
        <v>16670065</v>
      </c>
      <c r="H65" s="11"/>
      <c r="I65" s="11"/>
    </row>
    <row r="66" spans="2:9" ht="15" x14ac:dyDescent="0.25">
      <c r="B66" s="91" t="s">
        <v>8</v>
      </c>
      <c r="C66" s="20" t="s">
        <v>81</v>
      </c>
      <c r="D66" s="24">
        <v>3.19</v>
      </c>
      <c r="E66" s="24">
        <v>3.15</v>
      </c>
      <c r="F66" s="25">
        <v>1.2697999999999999E-2</v>
      </c>
      <c r="G66" s="21">
        <v>2245925</v>
      </c>
      <c r="H66" s="11"/>
      <c r="I66" s="11"/>
    </row>
    <row r="67" spans="2:9" ht="15" x14ac:dyDescent="0.25">
      <c r="B67" s="89" t="s">
        <v>8</v>
      </c>
      <c r="C67" s="101" t="s">
        <v>82</v>
      </c>
      <c r="D67" s="104">
        <v>5.52</v>
      </c>
      <c r="E67" s="104">
        <v>5.9</v>
      </c>
      <c r="F67" s="103">
        <v>-6.4407000000000006E-2</v>
      </c>
      <c r="G67" s="22">
        <v>3054419</v>
      </c>
      <c r="H67" s="11"/>
      <c r="I67" s="11"/>
    </row>
    <row r="68" spans="2:9" ht="15" x14ac:dyDescent="0.25">
      <c r="B68" s="89" t="s">
        <v>8</v>
      </c>
      <c r="C68" s="20" t="s">
        <v>83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84</v>
      </c>
      <c r="D69" s="104">
        <v>0.66</v>
      </c>
      <c r="E69" s="104">
        <v>0.72</v>
      </c>
      <c r="F69" s="103">
        <v>-8.3333000000000004E-2</v>
      </c>
      <c r="G69" s="22">
        <v>5534008</v>
      </c>
      <c r="H69" s="11"/>
      <c r="I69" s="11"/>
    </row>
    <row r="70" spans="2:9" ht="15" x14ac:dyDescent="0.25">
      <c r="B70" s="89" t="s">
        <v>8</v>
      </c>
      <c r="C70" s="20" t="s">
        <v>85</v>
      </c>
      <c r="D70" s="24">
        <v>3.99</v>
      </c>
      <c r="E70" s="24">
        <v>3.9</v>
      </c>
      <c r="F70" s="25">
        <v>2.3077E-2</v>
      </c>
      <c r="G70" s="21">
        <v>2972404</v>
      </c>
      <c r="H70" s="11"/>
      <c r="I70" s="11"/>
    </row>
    <row r="71" spans="2:9" ht="15" x14ac:dyDescent="0.25">
      <c r="B71" s="91" t="s">
        <v>8</v>
      </c>
      <c r="C71" s="101" t="s">
        <v>86</v>
      </c>
      <c r="D71" s="104">
        <v>2.13</v>
      </c>
      <c r="E71" s="104">
        <v>2.13</v>
      </c>
      <c r="F71" s="103">
        <v>0</v>
      </c>
      <c r="G71" s="22">
        <v>104500</v>
      </c>
      <c r="H71" s="11"/>
      <c r="I71" s="11"/>
    </row>
    <row r="72" spans="2:9" ht="15" x14ac:dyDescent="0.25">
      <c r="B72" s="89" t="s">
        <v>8</v>
      </c>
      <c r="C72" s="20" t="s">
        <v>87</v>
      </c>
      <c r="D72" s="24">
        <v>2.9</v>
      </c>
      <c r="E72" s="24">
        <v>3.09</v>
      </c>
      <c r="F72" s="25">
        <v>-6.1489000000000002E-2</v>
      </c>
      <c r="G72" s="21">
        <v>937679</v>
      </c>
      <c r="H72" s="11"/>
      <c r="I72" s="11"/>
    </row>
    <row r="73" spans="2:9" ht="15" x14ac:dyDescent="0.25">
      <c r="B73" s="89" t="s">
        <v>8</v>
      </c>
      <c r="C73" s="101" t="s">
        <v>88</v>
      </c>
      <c r="D73" s="104">
        <v>1.38</v>
      </c>
      <c r="E73" s="104">
        <v>1.35</v>
      </c>
      <c r="F73" s="103">
        <v>2.2221999999999999E-2</v>
      </c>
      <c r="G73" s="22">
        <v>556417</v>
      </c>
      <c r="H73" s="11"/>
      <c r="I73" s="11"/>
    </row>
    <row r="74" spans="2:9" ht="15" x14ac:dyDescent="0.25">
      <c r="B74" s="91" t="s">
        <v>8</v>
      </c>
      <c r="C74" s="20" t="s">
        <v>89</v>
      </c>
      <c r="D74" s="24">
        <v>9.0500000000000007</v>
      </c>
      <c r="E74" s="24">
        <v>9.0500000000000007</v>
      </c>
      <c r="F74" s="25">
        <v>0</v>
      </c>
      <c r="G74" s="21">
        <v>290941</v>
      </c>
      <c r="H74" s="11"/>
      <c r="I74" s="11"/>
    </row>
    <row r="75" spans="2:9" ht="15" x14ac:dyDescent="0.25">
      <c r="B75" s="89"/>
      <c r="C75" s="101" t="s">
        <v>90</v>
      </c>
      <c r="D75" s="104">
        <v>0.61</v>
      </c>
      <c r="E75" s="104">
        <v>0.61</v>
      </c>
      <c r="F75" s="103">
        <v>0</v>
      </c>
      <c r="G75" s="22">
        <v>0</v>
      </c>
      <c r="H75" s="11"/>
      <c r="I75" s="11"/>
    </row>
    <row r="76" spans="2:9" ht="15" x14ac:dyDescent="0.25">
      <c r="B76" s="91" t="s">
        <v>8</v>
      </c>
      <c r="C76" s="20" t="s">
        <v>91</v>
      </c>
      <c r="D76" s="24">
        <v>13.1</v>
      </c>
      <c r="E76" s="24">
        <v>13.1</v>
      </c>
      <c r="F76" s="25">
        <v>0</v>
      </c>
      <c r="G76" s="21">
        <v>71375</v>
      </c>
      <c r="H76" s="11"/>
      <c r="I76" s="11"/>
    </row>
    <row r="77" spans="2:9" ht="15" x14ac:dyDescent="0.25">
      <c r="B77" s="91" t="s">
        <v>8</v>
      </c>
      <c r="C77" s="101" t="s">
        <v>92</v>
      </c>
      <c r="D77" s="104">
        <v>1.1100000000000001</v>
      </c>
      <c r="E77" s="104">
        <v>1.2</v>
      </c>
      <c r="F77" s="103">
        <v>-7.4999999999999997E-2</v>
      </c>
      <c r="G77" s="22">
        <v>6190692</v>
      </c>
      <c r="H77" s="11"/>
      <c r="I77" s="11"/>
    </row>
    <row r="78" spans="2:9" ht="15" x14ac:dyDescent="0.25">
      <c r="B78" s="89" t="s">
        <v>8</v>
      </c>
      <c r="C78" s="20" t="s">
        <v>93</v>
      </c>
      <c r="D78" s="24">
        <v>0.7</v>
      </c>
      <c r="E78" s="24">
        <v>0.69</v>
      </c>
      <c r="F78" s="25">
        <v>1.4493000000000001E-2</v>
      </c>
      <c r="G78" s="21">
        <v>391945</v>
      </c>
      <c r="H78" s="11"/>
      <c r="I78" s="11"/>
    </row>
    <row r="79" spans="2:9" ht="15" x14ac:dyDescent="0.25">
      <c r="B79" s="91" t="s">
        <v>8</v>
      </c>
      <c r="C79" s="101" t="s">
        <v>94</v>
      </c>
      <c r="D79" s="104">
        <v>1.18</v>
      </c>
      <c r="E79" s="104">
        <v>1.19</v>
      </c>
      <c r="F79" s="103">
        <v>-8.4030000000000007E-3</v>
      </c>
      <c r="G79" s="22">
        <v>10646851</v>
      </c>
      <c r="H79" s="94"/>
      <c r="I79" s="11"/>
    </row>
    <row r="80" spans="2:9" ht="15" x14ac:dyDescent="0.25">
      <c r="B80" s="89" t="s">
        <v>8</v>
      </c>
      <c r="C80" s="20" t="s">
        <v>95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96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97</v>
      </c>
      <c r="D82" s="24">
        <v>1.17</v>
      </c>
      <c r="E82" s="24">
        <v>1.1399999999999999</v>
      </c>
      <c r="F82" s="25">
        <v>2.6315999999999999E-2</v>
      </c>
      <c r="G82" s="21">
        <v>3219764</v>
      </c>
      <c r="H82" s="11"/>
      <c r="I82" s="11"/>
    </row>
    <row r="83" spans="2:9" ht="15" x14ac:dyDescent="0.25">
      <c r="B83" s="91" t="s">
        <v>8</v>
      </c>
      <c r="C83" s="101" t="s">
        <v>98</v>
      </c>
      <c r="D83" s="104">
        <v>0.66</v>
      </c>
      <c r="E83" s="104">
        <v>0.65</v>
      </c>
      <c r="F83" s="103">
        <v>1.5384999999999999E-2</v>
      </c>
      <c r="G83" s="22">
        <v>5429746</v>
      </c>
      <c r="H83" s="94"/>
      <c r="I83" s="11"/>
    </row>
    <row r="84" spans="2:9" ht="15" x14ac:dyDescent="0.25">
      <c r="B84" s="89" t="s">
        <v>8</v>
      </c>
      <c r="C84" s="20" t="s">
        <v>99</v>
      </c>
      <c r="D84" s="24">
        <v>2.57</v>
      </c>
      <c r="E84" s="24">
        <v>2.7</v>
      </c>
      <c r="F84" s="25">
        <v>-4.8148000000000003E-2</v>
      </c>
      <c r="G84" s="21">
        <v>386536</v>
      </c>
      <c r="H84" s="11"/>
      <c r="I84" s="11"/>
    </row>
    <row r="85" spans="2:9" ht="15" x14ac:dyDescent="0.25">
      <c r="B85" s="97" t="s">
        <v>100</v>
      </c>
      <c r="C85" s="101" t="s">
        <v>101</v>
      </c>
      <c r="D85" s="104">
        <v>3.6</v>
      </c>
      <c r="E85" s="104">
        <v>3.6</v>
      </c>
      <c r="F85" s="103">
        <v>0</v>
      </c>
      <c r="G85" s="22">
        <v>19554</v>
      </c>
      <c r="H85" s="94"/>
      <c r="I85" s="11"/>
    </row>
    <row r="86" spans="2:9" ht="15" x14ac:dyDescent="0.25">
      <c r="B86" s="89"/>
      <c r="C86" s="20" t="s">
        <v>102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103</v>
      </c>
      <c r="D87" s="104">
        <v>7</v>
      </c>
      <c r="E87" s="104">
        <v>7</v>
      </c>
      <c r="F87" s="103">
        <v>0</v>
      </c>
      <c r="G87" s="22">
        <v>0</v>
      </c>
      <c r="H87" s="94"/>
      <c r="I87" s="11"/>
    </row>
    <row r="88" spans="2:9" ht="15" x14ac:dyDescent="0.25">
      <c r="B88" s="89" t="s">
        <v>104</v>
      </c>
      <c r="C88" s="20" t="s">
        <v>105</v>
      </c>
      <c r="D88" s="24">
        <v>33.799999999999997</v>
      </c>
      <c r="E88" s="24">
        <v>33.299999999999997</v>
      </c>
      <c r="F88" s="25">
        <v>1.5015000000000001E-2</v>
      </c>
      <c r="G88" s="21">
        <v>11260437</v>
      </c>
      <c r="H88" s="11"/>
      <c r="I88" s="11"/>
    </row>
    <row r="89" spans="2:9" ht="15" x14ac:dyDescent="0.25">
      <c r="B89" s="97"/>
      <c r="C89" s="101" t="s">
        <v>106</v>
      </c>
      <c r="D89" s="104">
        <v>19.2</v>
      </c>
      <c r="E89" s="104">
        <v>19.2</v>
      </c>
      <c r="F89" s="103">
        <v>0</v>
      </c>
      <c r="G89" s="22">
        <v>5080104</v>
      </c>
      <c r="H89" s="94"/>
      <c r="I89" s="11"/>
    </row>
    <row r="90" spans="2:9" ht="15" x14ac:dyDescent="0.25">
      <c r="B90" s="89"/>
      <c r="C90" s="20" t="s">
        <v>107</v>
      </c>
      <c r="D90" s="24">
        <v>0.92</v>
      </c>
      <c r="E90" s="24">
        <v>0.97</v>
      </c>
      <c r="F90" s="25">
        <v>-0.05</v>
      </c>
      <c r="G90" s="21">
        <v>1208061</v>
      </c>
      <c r="H90" s="11"/>
      <c r="I90" s="11"/>
    </row>
    <row r="91" spans="2:9" ht="15" x14ac:dyDescent="0.25">
      <c r="B91" s="97" t="s">
        <v>8</v>
      </c>
      <c r="C91" s="101" t="s">
        <v>108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109</v>
      </c>
      <c r="D92" s="24">
        <v>0.88</v>
      </c>
      <c r="E92" s="24">
        <v>0.84</v>
      </c>
      <c r="F92" s="25">
        <v>4.7619000000000002E-2</v>
      </c>
      <c r="G92" s="21">
        <v>304212</v>
      </c>
      <c r="H92" s="11"/>
      <c r="I92" s="11"/>
    </row>
    <row r="93" spans="2:9" ht="15" x14ac:dyDescent="0.25">
      <c r="B93" s="97" t="s">
        <v>8</v>
      </c>
      <c r="C93" s="101" t="s">
        <v>110</v>
      </c>
      <c r="D93" s="104">
        <v>22.1</v>
      </c>
      <c r="E93" s="104">
        <v>22</v>
      </c>
      <c r="F93" s="103">
        <v>4.5450000000000004E-3</v>
      </c>
      <c r="G93" s="22">
        <v>8349263</v>
      </c>
      <c r="H93" s="94"/>
      <c r="I93" s="11"/>
    </row>
    <row r="94" spans="2:9" ht="15" x14ac:dyDescent="0.25">
      <c r="B94" s="89"/>
      <c r="C94" s="20" t="s">
        <v>111</v>
      </c>
      <c r="D94" s="24">
        <v>30</v>
      </c>
      <c r="E94" s="24">
        <v>31</v>
      </c>
      <c r="F94" s="25">
        <v>-3.2258000000000002E-2</v>
      </c>
      <c r="G94" s="21">
        <v>1561515</v>
      </c>
      <c r="H94" s="11"/>
      <c r="I94" s="11"/>
    </row>
    <row r="95" spans="2:9" ht="15" x14ac:dyDescent="0.25">
      <c r="B95" s="97"/>
      <c r="C95" s="101" t="s">
        <v>112</v>
      </c>
      <c r="D95" s="104">
        <v>52.4</v>
      </c>
      <c r="E95" s="104">
        <v>52.4</v>
      </c>
      <c r="F95" s="103">
        <v>0</v>
      </c>
      <c r="G95" s="22">
        <v>504941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113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114</v>
      </c>
      <c r="C98" s="20" t="s">
        <v>115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116</v>
      </c>
      <c r="C99" s="101" t="s">
        <v>117</v>
      </c>
      <c r="D99" s="104">
        <v>3.25</v>
      </c>
      <c r="E99" s="104">
        <v>3.25</v>
      </c>
      <c r="F99" s="103">
        <v>0</v>
      </c>
      <c r="G99" s="22">
        <v>0</v>
      </c>
      <c r="H99" s="11"/>
      <c r="I99" s="11"/>
    </row>
    <row r="100" spans="2:9" ht="15" x14ac:dyDescent="0.25">
      <c r="B100" s="89" t="s">
        <v>8</v>
      </c>
      <c r="C100" s="20" t="s">
        <v>118</v>
      </c>
      <c r="D100" s="24">
        <v>17.899999999999999</v>
      </c>
      <c r="E100" s="24">
        <v>19.8</v>
      </c>
      <c r="F100" s="25">
        <v>-9.5960000000000004E-2</v>
      </c>
      <c r="G100" s="21">
        <v>264848</v>
      </c>
      <c r="H100" s="11"/>
      <c r="I100" s="11"/>
    </row>
    <row r="101" spans="2:9" ht="15" x14ac:dyDescent="0.25">
      <c r="B101" s="89" t="s">
        <v>8</v>
      </c>
      <c r="C101" s="101" t="s">
        <v>119</v>
      </c>
      <c r="D101" s="104">
        <v>8.1999999999999993</v>
      </c>
      <c r="E101" s="104">
        <v>8.1999999999999993</v>
      </c>
      <c r="F101" s="103">
        <v>0</v>
      </c>
      <c r="G101" s="22">
        <v>1896128</v>
      </c>
      <c r="H101" s="11"/>
      <c r="I101" s="11"/>
    </row>
    <row r="102" spans="2:9" ht="15" x14ac:dyDescent="0.25">
      <c r="B102" s="89" t="s">
        <v>8</v>
      </c>
      <c r="C102" s="20" t="s">
        <v>120</v>
      </c>
      <c r="D102" s="24">
        <v>3.03</v>
      </c>
      <c r="E102" s="24">
        <v>3.03</v>
      </c>
      <c r="F102" s="25">
        <v>0</v>
      </c>
      <c r="G102" s="21">
        <v>401200</v>
      </c>
      <c r="H102" s="11"/>
      <c r="I102" s="11"/>
    </row>
    <row r="103" spans="2:9" ht="15" x14ac:dyDescent="0.25">
      <c r="B103" s="89" t="s">
        <v>8</v>
      </c>
      <c r="C103" s="101" t="s">
        <v>121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122</v>
      </c>
      <c r="D104" s="24">
        <v>12.55</v>
      </c>
      <c r="E104" s="24">
        <v>12.55</v>
      </c>
      <c r="F104" s="25">
        <v>0</v>
      </c>
      <c r="G104" s="21">
        <v>500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123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124</v>
      </c>
      <c r="C107" s="20" t="s">
        <v>125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126</v>
      </c>
      <c r="C108" s="101" t="s">
        <v>127</v>
      </c>
      <c r="D108" s="104">
        <v>0.78</v>
      </c>
      <c r="E108" s="104">
        <v>0.79</v>
      </c>
      <c r="F108" s="103">
        <v>-1.2658000000000001E-2</v>
      </c>
      <c r="G108" s="22">
        <v>650937</v>
      </c>
      <c r="H108" s="11"/>
      <c r="I108" s="11"/>
    </row>
    <row r="109" spans="2:9" ht="15" x14ac:dyDescent="0.25">
      <c r="B109" s="89" t="s">
        <v>128</v>
      </c>
      <c r="C109" s="20" t="s">
        <v>129</v>
      </c>
      <c r="D109" s="24">
        <v>8.4499999999999993</v>
      </c>
      <c r="E109" s="24">
        <v>8.35</v>
      </c>
      <c r="F109" s="25">
        <v>1.1976000000000001E-2</v>
      </c>
      <c r="G109" s="21">
        <v>640871</v>
      </c>
      <c r="H109" s="11"/>
      <c r="I109" s="11"/>
    </row>
    <row r="110" spans="2:9" ht="15" x14ac:dyDescent="0.25">
      <c r="B110" s="89"/>
      <c r="C110" s="101" t="s">
        <v>130</v>
      </c>
      <c r="D110" s="104">
        <v>7.3</v>
      </c>
      <c r="E110" s="104">
        <v>7.3</v>
      </c>
      <c r="F110" s="103">
        <v>0</v>
      </c>
      <c r="G110" s="22">
        <v>1000</v>
      </c>
      <c r="I110" s="11"/>
    </row>
    <row r="111" spans="2:9" ht="15" x14ac:dyDescent="0.25">
      <c r="B111" s="89" t="s">
        <v>8</v>
      </c>
      <c r="C111" s="20" t="s">
        <v>131</v>
      </c>
      <c r="D111" s="24">
        <v>2.2000000000000002</v>
      </c>
      <c r="E111" s="24">
        <v>2.23</v>
      </c>
      <c r="F111" s="25">
        <v>-1.3453E-2</v>
      </c>
      <c r="G111" s="21">
        <v>348147</v>
      </c>
      <c r="H111" s="11"/>
      <c r="I111" s="11"/>
    </row>
    <row r="112" spans="2:9" ht="15" x14ac:dyDescent="0.25">
      <c r="B112" s="89" t="s">
        <v>132</v>
      </c>
      <c r="C112" s="101" t="s">
        <v>133</v>
      </c>
      <c r="D112" s="104">
        <v>2.2000000000000002</v>
      </c>
      <c r="E112" s="104">
        <v>2.15</v>
      </c>
      <c r="F112" s="103">
        <v>2.3255999999999999E-2</v>
      </c>
      <c r="G112" s="22">
        <v>1190081</v>
      </c>
      <c r="H112" s="11"/>
      <c r="I112" s="11"/>
    </row>
    <row r="113" spans="2:9" ht="15" x14ac:dyDescent="0.25">
      <c r="B113" s="89" t="s">
        <v>8</v>
      </c>
      <c r="C113" s="20" t="s">
        <v>134</v>
      </c>
      <c r="D113" s="24">
        <v>6.5</v>
      </c>
      <c r="E113" s="24">
        <v>6.5</v>
      </c>
      <c r="F113" s="25">
        <v>0</v>
      </c>
      <c r="G113" s="21">
        <v>64405</v>
      </c>
      <c r="H113" s="11"/>
      <c r="I113" s="11"/>
    </row>
    <row r="114" spans="2:9" ht="15" x14ac:dyDescent="0.25">
      <c r="B114" s="89" t="s">
        <v>135</v>
      </c>
      <c r="C114" s="101" t="s">
        <v>136</v>
      </c>
      <c r="D114" s="104">
        <v>264.2</v>
      </c>
      <c r="E114" s="104">
        <v>264.2</v>
      </c>
      <c r="F114" s="103">
        <v>0</v>
      </c>
      <c r="G114" s="22">
        <v>151779</v>
      </c>
      <c r="H114" s="11"/>
      <c r="I114" s="11"/>
    </row>
    <row r="115" spans="2:9" ht="15" x14ac:dyDescent="0.25">
      <c r="B115" s="89" t="s">
        <v>8</v>
      </c>
      <c r="C115" s="20" t="s">
        <v>137</v>
      </c>
      <c r="D115" s="24">
        <v>2156.9</v>
      </c>
      <c r="E115" s="24">
        <v>2156.9</v>
      </c>
      <c r="F115" s="25">
        <v>0</v>
      </c>
      <c r="G115" s="21">
        <v>76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138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139</v>
      </c>
      <c r="C118" s="20" t="s">
        <v>140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141</v>
      </c>
      <c r="D119" s="104">
        <v>20.9</v>
      </c>
      <c r="E119" s="104">
        <v>20.9</v>
      </c>
      <c r="F119" s="103">
        <v>0</v>
      </c>
      <c r="G119" s="22">
        <v>50331</v>
      </c>
      <c r="H119" s="11"/>
      <c r="I119" s="11"/>
    </row>
    <row r="120" spans="2:9" ht="15" x14ac:dyDescent="0.25">
      <c r="B120" s="89" t="s">
        <v>8</v>
      </c>
      <c r="C120" s="20" t="s">
        <v>142</v>
      </c>
      <c r="D120" s="24">
        <v>47</v>
      </c>
      <c r="E120" s="24">
        <v>47</v>
      </c>
      <c r="F120" s="25">
        <v>0</v>
      </c>
      <c r="G120" s="21">
        <v>20588</v>
      </c>
      <c r="H120" s="11"/>
      <c r="I120" s="11"/>
    </row>
    <row r="121" spans="2:9" ht="15" x14ac:dyDescent="0.25">
      <c r="B121" s="89" t="s">
        <v>8</v>
      </c>
      <c r="C121" s="101" t="s">
        <v>143</v>
      </c>
      <c r="D121" s="104">
        <v>93</v>
      </c>
      <c r="E121" s="104">
        <v>93</v>
      </c>
      <c r="F121" s="103">
        <v>0</v>
      </c>
      <c r="G121" s="22">
        <v>294846</v>
      </c>
      <c r="H121" s="11"/>
      <c r="I121" s="11"/>
    </row>
    <row r="122" spans="2:9" ht="15" x14ac:dyDescent="0.25">
      <c r="B122" s="89" t="s">
        <v>8</v>
      </c>
      <c r="C122" s="20" t="s">
        <v>144</v>
      </c>
      <c r="D122" s="24">
        <v>480</v>
      </c>
      <c r="E122" s="24">
        <v>480</v>
      </c>
      <c r="F122" s="25">
        <v>0</v>
      </c>
      <c r="G122" s="21">
        <v>95358</v>
      </c>
      <c r="H122" s="11"/>
      <c r="I122" s="11"/>
    </row>
    <row r="123" spans="2:9" ht="15" x14ac:dyDescent="0.25">
      <c r="B123" s="89" t="s">
        <v>8</v>
      </c>
      <c r="C123" s="101" t="s">
        <v>145</v>
      </c>
      <c r="D123" s="104">
        <v>9.25</v>
      </c>
      <c r="E123" s="104">
        <v>9.25</v>
      </c>
      <c r="F123" s="103">
        <v>0</v>
      </c>
      <c r="G123" s="22">
        <v>0</v>
      </c>
      <c r="H123" s="11"/>
      <c r="I123" s="11"/>
    </row>
    <row r="124" spans="2:9" ht="15" x14ac:dyDescent="0.2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147</v>
      </c>
      <c r="D125" s="104">
        <v>75</v>
      </c>
      <c r="E125" s="104">
        <v>77.5</v>
      </c>
      <c r="F125" s="103">
        <v>-3.2258000000000002E-2</v>
      </c>
      <c r="G125" s="22">
        <v>11296385</v>
      </c>
      <c r="H125" s="11"/>
      <c r="I125" s="11"/>
    </row>
    <row r="126" spans="2:9" ht="15" x14ac:dyDescent="0.25">
      <c r="B126" s="89" t="s">
        <v>42</v>
      </c>
      <c r="C126" s="20" t="s">
        <v>148</v>
      </c>
      <c r="D126" s="24">
        <v>2.5499999999999998</v>
      </c>
      <c r="E126" s="24">
        <v>2.5499999999999998</v>
      </c>
      <c r="F126" s="25">
        <v>0</v>
      </c>
      <c r="G126" s="21">
        <v>1107876</v>
      </c>
      <c r="H126" s="11"/>
      <c r="I126" s="11"/>
    </row>
    <row r="127" spans="2:9" ht="15" x14ac:dyDescent="0.25">
      <c r="B127" s="89" t="s">
        <v>8</v>
      </c>
      <c r="C127" s="101" t="s">
        <v>149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234</v>
      </c>
      <c r="D128" s="24">
        <v>111.7</v>
      </c>
      <c r="E128" s="24">
        <v>111.7</v>
      </c>
      <c r="F128" s="25">
        <v>0</v>
      </c>
      <c r="G128" s="21">
        <v>25198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150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151</v>
      </c>
      <c r="C131" s="20" t="s">
        <v>152</v>
      </c>
      <c r="D131" s="24">
        <v>38</v>
      </c>
      <c r="E131" s="24">
        <v>38</v>
      </c>
      <c r="F131" s="25">
        <v>0</v>
      </c>
      <c r="G131" s="21">
        <v>0</v>
      </c>
      <c r="H131" s="11"/>
      <c r="I131" s="11"/>
    </row>
    <row r="132" spans="2:9" ht="15" x14ac:dyDescent="0.25">
      <c r="B132" s="89" t="s">
        <v>153</v>
      </c>
      <c r="C132" s="101" t="s">
        <v>154</v>
      </c>
      <c r="D132" s="104">
        <v>7.15</v>
      </c>
      <c r="E132" s="104">
        <v>7.15</v>
      </c>
      <c r="F132" s="103">
        <v>0</v>
      </c>
      <c r="G132" s="22">
        <v>1792</v>
      </c>
      <c r="H132" s="11"/>
      <c r="I132" s="11"/>
    </row>
    <row r="133" spans="2:9" ht="15" x14ac:dyDescent="0.25">
      <c r="B133" s="89" t="s">
        <v>155</v>
      </c>
      <c r="C133" s="20" t="s">
        <v>156</v>
      </c>
      <c r="D133" s="24">
        <v>10.8</v>
      </c>
      <c r="E133" s="24">
        <v>10.8</v>
      </c>
      <c r="F133" s="25">
        <v>0</v>
      </c>
      <c r="G133" s="21">
        <v>3794</v>
      </c>
      <c r="H133" s="11"/>
      <c r="I133" s="11"/>
    </row>
    <row r="134" spans="2:9" ht="15" x14ac:dyDescent="0.25">
      <c r="B134" s="89" t="s">
        <v>157</v>
      </c>
      <c r="C134" s="101" t="s">
        <v>158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159</v>
      </c>
      <c r="D135" s="24">
        <v>0.63</v>
      </c>
      <c r="E135" s="24">
        <v>0.62</v>
      </c>
      <c r="F135" s="25">
        <v>1.6129000000000001E-2</v>
      </c>
      <c r="G135" s="21">
        <v>3576529</v>
      </c>
      <c r="H135" s="11"/>
      <c r="I135" s="11"/>
    </row>
    <row r="136" spans="2:9" ht="15" x14ac:dyDescent="0.25">
      <c r="B136" s="89"/>
      <c r="C136" s="101" t="s">
        <v>160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161</v>
      </c>
      <c r="D137" s="24">
        <v>3.71</v>
      </c>
      <c r="E137" s="24">
        <v>3.67</v>
      </c>
      <c r="F137" s="25">
        <v>1.0899000000000001E-2</v>
      </c>
      <c r="G137" s="21">
        <v>260958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162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163</v>
      </c>
      <c r="C140" s="20" t="s">
        <v>164</v>
      </c>
      <c r="D140" s="24">
        <v>52.8</v>
      </c>
      <c r="E140" s="24">
        <v>48</v>
      </c>
      <c r="F140" s="25">
        <v>0.1</v>
      </c>
      <c r="G140" s="21">
        <v>3474231</v>
      </c>
      <c r="H140" s="11"/>
      <c r="I140" s="11"/>
    </row>
    <row r="141" spans="2:9" ht="15" x14ac:dyDescent="0.25">
      <c r="B141" s="89" t="s">
        <v>165</v>
      </c>
      <c r="C141" s="101" t="s">
        <v>166</v>
      </c>
      <c r="D141" s="104">
        <v>2.1</v>
      </c>
      <c r="E141" s="104">
        <v>2.09</v>
      </c>
      <c r="F141" s="103">
        <v>4.7850000000000002E-3</v>
      </c>
      <c r="G141" s="22">
        <v>2970747</v>
      </c>
      <c r="H141" s="11"/>
      <c r="I141" s="11"/>
    </row>
    <row r="142" spans="2:9" ht="15" x14ac:dyDescent="0.25">
      <c r="B142" s="89" t="s">
        <v>167</v>
      </c>
      <c r="C142" s="20" t="s">
        <v>168</v>
      </c>
      <c r="D142" s="24">
        <v>5700</v>
      </c>
      <c r="E142" s="24">
        <v>5700</v>
      </c>
      <c r="F142" s="25">
        <v>0</v>
      </c>
      <c r="G142" s="21">
        <v>1227</v>
      </c>
      <c r="H142" s="11"/>
      <c r="I142" s="11"/>
    </row>
    <row r="143" spans="2:9" ht="15" x14ac:dyDescent="0.25">
      <c r="B143" s="89"/>
      <c r="C143" s="101" t="s">
        <v>236</v>
      </c>
      <c r="D143" s="104">
        <v>515</v>
      </c>
      <c r="E143" s="104">
        <v>515</v>
      </c>
      <c r="F143" s="103">
        <v>0</v>
      </c>
      <c r="G143" s="22">
        <v>714036</v>
      </c>
      <c r="H143" s="11"/>
      <c r="I143" s="11"/>
    </row>
    <row r="144" spans="2:9" ht="15" x14ac:dyDescent="0.25">
      <c r="B144" s="89" t="s">
        <v>169</v>
      </c>
      <c r="C144" s="20" t="s">
        <v>170</v>
      </c>
      <c r="D144" s="24">
        <v>185</v>
      </c>
      <c r="E144" s="24">
        <v>185</v>
      </c>
      <c r="F144" s="25">
        <v>0</v>
      </c>
      <c r="G144" s="21">
        <v>29120</v>
      </c>
      <c r="H144" s="93"/>
      <c r="I144" s="11"/>
    </row>
    <row r="145" spans="2:9" ht="15" x14ac:dyDescent="0.25">
      <c r="B145" s="89" t="s">
        <v>8</v>
      </c>
      <c r="C145" s="101" t="s">
        <v>171</v>
      </c>
      <c r="D145" s="104">
        <v>378</v>
      </c>
      <c r="E145" s="104">
        <v>378</v>
      </c>
      <c r="F145" s="103">
        <v>0</v>
      </c>
      <c r="G145" s="22">
        <v>1001</v>
      </c>
      <c r="H145" s="11"/>
      <c r="I145" s="11"/>
    </row>
    <row r="146" spans="2:9" ht="15" x14ac:dyDescent="0.25">
      <c r="B146" s="89" t="s">
        <v>8</v>
      </c>
      <c r="C146" s="20" t="s">
        <v>172</v>
      </c>
      <c r="D146" s="24">
        <v>42</v>
      </c>
      <c r="E146" s="24">
        <v>42</v>
      </c>
      <c r="F146" s="25">
        <v>0</v>
      </c>
      <c r="G146" s="21">
        <v>679943</v>
      </c>
      <c r="H146" s="11"/>
      <c r="I146" s="11"/>
    </row>
    <row r="147" spans="2:9" ht="15" x14ac:dyDescent="0.25">
      <c r="B147" s="89"/>
      <c r="C147" s="101" t="s">
        <v>173</v>
      </c>
      <c r="D147" s="104">
        <v>1150</v>
      </c>
      <c r="E147" s="104">
        <v>1150</v>
      </c>
      <c r="F147" s="103">
        <v>0</v>
      </c>
      <c r="G147" s="22">
        <v>837</v>
      </c>
      <c r="H147" s="11"/>
      <c r="I147" s="11"/>
    </row>
    <row r="148" spans="2:9" ht="15" x14ac:dyDescent="0.25">
      <c r="B148" s="89"/>
      <c r="C148" s="20" t="s">
        <v>235</v>
      </c>
      <c r="D148" s="24">
        <v>364.9</v>
      </c>
      <c r="E148" s="24">
        <v>364.9</v>
      </c>
      <c r="F148" s="25">
        <v>0</v>
      </c>
      <c r="G148" s="21">
        <v>1344257</v>
      </c>
      <c r="H148" s="11"/>
      <c r="I148" s="11"/>
    </row>
    <row r="149" spans="2:9" ht="15" x14ac:dyDescent="0.25">
      <c r="B149" s="89" t="s">
        <v>8</v>
      </c>
      <c r="C149" s="101" t="s">
        <v>174</v>
      </c>
      <c r="D149" s="104">
        <v>670</v>
      </c>
      <c r="E149" s="104">
        <v>670</v>
      </c>
      <c r="F149" s="103">
        <v>0</v>
      </c>
      <c r="G149" s="22">
        <v>128939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175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176</v>
      </c>
      <c r="C152" s="20" t="s">
        <v>177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178</v>
      </c>
      <c r="C153" s="101" t="s">
        <v>179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180</v>
      </c>
      <c r="D154" s="24">
        <v>64.95</v>
      </c>
      <c r="E154" s="24">
        <v>64.95</v>
      </c>
      <c r="F154" s="25">
        <v>0</v>
      </c>
      <c r="G154" s="21">
        <v>526404</v>
      </c>
      <c r="H154" s="11"/>
      <c r="I154" s="11"/>
    </row>
    <row r="155" spans="2:9" ht="15" x14ac:dyDescent="0.25">
      <c r="B155" s="89"/>
      <c r="C155" s="101" t="s">
        <v>181</v>
      </c>
      <c r="D155" s="104">
        <v>46.5</v>
      </c>
      <c r="E155" s="104">
        <v>46.5</v>
      </c>
      <c r="F155" s="103">
        <v>0</v>
      </c>
      <c r="G155" s="22">
        <v>5013</v>
      </c>
      <c r="H155" s="11"/>
      <c r="I155" s="11"/>
    </row>
    <row r="156" spans="2:9" ht="15" x14ac:dyDescent="0.25">
      <c r="B156" s="89" t="s">
        <v>182</v>
      </c>
      <c r="C156" s="20" t="s">
        <v>183</v>
      </c>
      <c r="D156" s="24">
        <v>2.5499999999999998</v>
      </c>
      <c r="E156" s="24">
        <v>2.4700000000000002</v>
      </c>
      <c r="F156" s="25">
        <v>3.2389000000000001E-2</v>
      </c>
      <c r="G156" s="21">
        <v>816763</v>
      </c>
      <c r="H156" s="11"/>
      <c r="I156" s="11"/>
    </row>
    <row r="157" spans="2:9" ht="15" x14ac:dyDescent="0.25">
      <c r="B157" s="89" t="s">
        <v>184</v>
      </c>
      <c r="C157" s="101" t="s">
        <v>185</v>
      </c>
      <c r="D157" s="104">
        <v>7.33</v>
      </c>
      <c r="E157" s="104">
        <v>7.33</v>
      </c>
      <c r="F157" s="103">
        <v>0</v>
      </c>
      <c r="G157" s="22">
        <v>185023</v>
      </c>
      <c r="H157" s="11"/>
      <c r="I157" s="11"/>
    </row>
    <row r="158" spans="2:9" ht="15" x14ac:dyDescent="0.25">
      <c r="B158" s="89" t="s">
        <v>8</v>
      </c>
      <c r="C158" s="20" t="s">
        <v>186</v>
      </c>
      <c r="D158" s="24">
        <v>2</v>
      </c>
      <c r="E158" s="24">
        <v>2</v>
      </c>
      <c r="F158" s="25">
        <v>0</v>
      </c>
      <c r="G158" s="21">
        <v>1155</v>
      </c>
      <c r="H158" s="11"/>
      <c r="I158" s="11"/>
    </row>
    <row r="159" spans="2:9" ht="15" x14ac:dyDescent="0.25">
      <c r="B159" s="89" t="s">
        <v>187</v>
      </c>
      <c r="C159" s="101" t="s">
        <v>188</v>
      </c>
      <c r="D159" s="104">
        <v>3.85</v>
      </c>
      <c r="E159" s="104">
        <v>3.92</v>
      </c>
      <c r="F159" s="103">
        <v>-1.7857000000000001E-2</v>
      </c>
      <c r="G159" s="22">
        <v>741708</v>
      </c>
      <c r="H159" s="11"/>
      <c r="I159" s="11"/>
    </row>
    <row r="160" spans="2:9" ht="15" x14ac:dyDescent="0.25">
      <c r="B160" s="89" t="s">
        <v>189</v>
      </c>
      <c r="C160" s="20" t="s">
        <v>190</v>
      </c>
      <c r="D160" s="24">
        <v>2</v>
      </c>
      <c r="E160" s="24">
        <v>2.02</v>
      </c>
      <c r="F160" s="25">
        <v>-9.9010000000000001E-3</v>
      </c>
      <c r="G160" s="21">
        <v>1998611</v>
      </c>
      <c r="H160" s="11"/>
      <c r="I160" s="11"/>
    </row>
    <row r="161" spans="2:9" ht="15" x14ac:dyDescent="0.25">
      <c r="B161" s="89" t="s">
        <v>191</v>
      </c>
      <c r="C161" s="101" t="s">
        <v>192</v>
      </c>
      <c r="D161" s="104">
        <v>12.1</v>
      </c>
      <c r="E161" s="104">
        <v>12.1</v>
      </c>
      <c r="F161" s="103">
        <v>0</v>
      </c>
      <c r="G161" s="22">
        <v>89392</v>
      </c>
      <c r="H161" s="11"/>
      <c r="I161" s="11"/>
    </row>
    <row r="162" spans="2:9" ht="15" x14ac:dyDescent="0.25">
      <c r="B162" s="89" t="s">
        <v>8</v>
      </c>
      <c r="C162" s="20" t="s">
        <v>193</v>
      </c>
      <c r="D162" s="24">
        <v>126.1</v>
      </c>
      <c r="E162" s="24">
        <v>126.1</v>
      </c>
      <c r="F162" s="25">
        <v>0</v>
      </c>
      <c r="G162" s="21">
        <v>111866</v>
      </c>
      <c r="H162" s="11"/>
      <c r="I162" s="11"/>
    </row>
    <row r="163" spans="2:9" ht="15" x14ac:dyDescent="0.25">
      <c r="B163" s="89"/>
      <c r="C163" s="101" t="s">
        <v>195</v>
      </c>
      <c r="D163" s="104">
        <v>0.63</v>
      </c>
      <c r="E163" s="104">
        <v>0.63</v>
      </c>
      <c r="F163" s="103">
        <v>0</v>
      </c>
      <c r="G163" s="22">
        <v>403423</v>
      </c>
      <c r="H163" s="11"/>
      <c r="I163" s="11"/>
    </row>
    <row r="164" spans="2:9" ht="15" x14ac:dyDescent="0.25">
      <c r="B164" s="89" t="s">
        <v>194</v>
      </c>
      <c r="C164" s="20" t="s">
        <v>197</v>
      </c>
      <c r="D164" s="24">
        <v>2.78</v>
      </c>
      <c r="E164" s="24">
        <v>2.78</v>
      </c>
      <c r="F164" s="25">
        <v>0</v>
      </c>
      <c r="G164" s="21">
        <v>23703</v>
      </c>
      <c r="H164" s="11"/>
      <c r="I164" s="11"/>
    </row>
    <row r="165" spans="2:9" ht="15" x14ac:dyDescent="0.25">
      <c r="B165" s="89" t="s">
        <v>196</v>
      </c>
      <c r="C165" s="101" t="s">
        <v>198</v>
      </c>
      <c r="D165" s="104">
        <v>3.66</v>
      </c>
      <c r="E165" s="104">
        <v>3.66</v>
      </c>
      <c r="F165" s="103">
        <v>0</v>
      </c>
      <c r="G165" s="22">
        <v>91463</v>
      </c>
      <c r="H165" s="11"/>
      <c r="I165" s="11"/>
    </row>
    <row r="166" spans="2:9" ht="15" x14ac:dyDescent="0.25">
      <c r="B166" s="89" t="s">
        <v>8</v>
      </c>
      <c r="C166" s="20" t="s">
        <v>199</v>
      </c>
      <c r="D166" s="24">
        <v>4.55</v>
      </c>
      <c r="E166" s="24">
        <v>4.55</v>
      </c>
      <c r="F166" s="25">
        <v>0</v>
      </c>
      <c r="G166" s="21">
        <v>174782</v>
      </c>
      <c r="H166" s="11"/>
      <c r="I166" s="11"/>
    </row>
    <row r="167" spans="2:9" ht="15" x14ac:dyDescent="0.25">
      <c r="B167" s="89" t="s">
        <v>8</v>
      </c>
      <c r="C167" s="101" t="s">
        <v>201</v>
      </c>
      <c r="D167" s="104">
        <v>1.42</v>
      </c>
      <c r="E167" s="104">
        <v>1.33</v>
      </c>
      <c r="F167" s="103">
        <v>6.7669000000000007E-2</v>
      </c>
      <c r="G167" s="22">
        <v>954521</v>
      </c>
      <c r="H167" s="11"/>
      <c r="I167" s="11"/>
    </row>
    <row r="168" spans="2:9" ht="15" x14ac:dyDescent="0.25">
      <c r="B168" s="89" t="s">
        <v>200</v>
      </c>
      <c r="C168" s="20" t="s">
        <v>203</v>
      </c>
      <c r="D168" s="24">
        <v>2.69</v>
      </c>
      <c r="E168" s="24">
        <v>2.4500000000000002</v>
      </c>
      <c r="F168" s="25">
        <v>9.7959000000000004E-2</v>
      </c>
      <c r="G168" s="21">
        <v>20915331</v>
      </c>
      <c r="H168" s="11"/>
      <c r="I168" s="11"/>
    </row>
    <row r="169" spans="2:9" ht="15" x14ac:dyDescent="0.25">
      <c r="B169" s="92" t="s">
        <v>202</v>
      </c>
      <c r="C169" s="105" t="s">
        <v>204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AMH454" sqref="AMH454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3.285156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42" t="s">
        <v>205</v>
      </c>
      <c r="C2" s="143"/>
      <c r="D2" s="143"/>
      <c r="E2" s="143"/>
      <c r="F2" s="143"/>
      <c r="G2" s="144"/>
    </row>
    <row r="3" spans="1:7" s="4" customFormat="1" x14ac:dyDescent="0.25">
      <c r="B3" s="32"/>
      <c r="C3" s="33"/>
      <c r="D3" s="33" t="s">
        <v>206</v>
      </c>
      <c r="E3" s="33"/>
      <c r="F3" s="34" t="s">
        <v>207</v>
      </c>
      <c r="G3" s="35"/>
    </row>
    <row r="4" spans="1:7" s="4" customFormat="1" x14ac:dyDescent="0.25">
      <c r="B4" s="32" t="s">
        <v>208</v>
      </c>
      <c r="C4" s="36" t="s">
        <v>209</v>
      </c>
      <c r="D4" s="33" t="s">
        <v>210</v>
      </c>
      <c r="E4" s="33" t="s">
        <v>211</v>
      </c>
      <c r="F4" s="34" t="s">
        <v>206</v>
      </c>
      <c r="G4" s="35" t="s">
        <v>212</v>
      </c>
    </row>
    <row r="5" spans="1:7" x14ac:dyDescent="0.25">
      <c r="B5" s="37"/>
      <c r="C5" s="38"/>
      <c r="D5" s="39"/>
      <c r="E5" s="38"/>
      <c r="F5" s="40" t="s">
        <v>213</v>
      </c>
      <c r="G5" s="41" t="s">
        <v>213</v>
      </c>
    </row>
    <row r="6" spans="1:7" x14ac:dyDescent="0.25">
      <c r="B6" s="42">
        <v>1</v>
      </c>
      <c r="C6" s="43" t="s">
        <v>239</v>
      </c>
      <c r="D6" s="44">
        <v>48</v>
      </c>
      <c r="E6" s="45">
        <v>33339981</v>
      </c>
      <c r="F6" s="46">
        <v>47.986791144242105</v>
      </c>
      <c r="G6" s="47">
        <v>1599878705</v>
      </c>
    </row>
    <row r="7" spans="1:7" ht="15" customHeight="1" x14ac:dyDescent="0.25">
      <c r="B7" s="42">
        <v>2</v>
      </c>
      <c r="C7" s="43" t="s">
        <v>66</v>
      </c>
      <c r="D7" s="44">
        <v>10.5</v>
      </c>
      <c r="E7" s="45">
        <v>102270103</v>
      </c>
      <c r="F7" s="46">
        <v>10.403264031131366</v>
      </c>
      <c r="G7" s="47">
        <v>1063942884</v>
      </c>
    </row>
    <row r="8" spans="1:7" ht="15" customHeight="1" x14ac:dyDescent="0.25">
      <c r="B8" s="42">
        <v>3</v>
      </c>
      <c r="C8" s="43" t="s">
        <v>240</v>
      </c>
      <c r="D8" s="44">
        <v>75</v>
      </c>
      <c r="E8" s="45">
        <v>11296385</v>
      </c>
      <c r="F8" s="46">
        <v>73.615740655085673</v>
      </c>
      <c r="G8" s="47">
        <v>831591748.5</v>
      </c>
    </row>
    <row r="9" spans="1:7" ht="15" customHeight="1" x14ac:dyDescent="0.25">
      <c r="B9" s="42">
        <v>4</v>
      </c>
      <c r="C9" s="43" t="s">
        <v>241</v>
      </c>
      <c r="D9" s="44">
        <v>25.7</v>
      </c>
      <c r="E9" s="45">
        <v>31212307</v>
      </c>
      <c r="F9" s="46">
        <v>25.691191503402809</v>
      </c>
      <c r="G9" s="47">
        <v>801881356.39999998</v>
      </c>
    </row>
    <row r="10" spans="1:7" ht="15" customHeight="1" x14ac:dyDescent="0.25">
      <c r="B10" s="42">
        <v>5</v>
      </c>
      <c r="C10" s="43" t="s">
        <v>242</v>
      </c>
      <c r="D10" s="44">
        <v>540.1</v>
      </c>
      <c r="E10" s="45">
        <v>1098921</v>
      </c>
      <c r="F10" s="46">
        <v>540.33023447545372</v>
      </c>
      <c r="G10" s="47">
        <v>593780241.60000002</v>
      </c>
    </row>
    <row r="11" spans="1:7" ht="15" customHeight="1" x14ac:dyDescent="0.25">
      <c r="B11" s="42">
        <v>6</v>
      </c>
      <c r="C11" s="43" t="s">
        <v>243</v>
      </c>
      <c r="D11" s="44">
        <v>61</v>
      </c>
      <c r="E11" s="45">
        <v>9447298</v>
      </c>
      <c r="F11" s="46">
        <v>61.00996798237972</v>
      </c>
      <c r="G11" s="47">
        <v>576379348.5</v>
      </c>
    </row>
    <row r="12" spans="1:7" ht="15" customHeight="1" x14ac:dyDescent="0.25">
      <c r="B12" s="42">
        <v>7</v>
      </c>
      <c r="C12" s="43" t="s">
        <v>235</v>
      </c>
      <c r="D12" s="44">
        <v>364.9</v>
      </c>
      <c r="E12" s="45">
        <v>1344257</v>
      </c>
      <c r="F12" s="46">
        <v>328.60531163311776</v>
      </c>
      <c r="G12" s="47">
        <v>441729990.39999998</v>
      </c>
    </row>
    <row r="13" spans="1:7" x14ac:dyDescent="0.25">
      <c r="B13" s="42">
        <v>8</v>
      </c>
      <c r="C13" s="43" t="s">
        <v>244</v>
      </c>
      <c r="D13" s="44">
        <v>33.799999999999997</v>
      </c>
      <c r="E13" s="45">
        <v>11260437</v>
      </c>
      <c r="F13" s="46">
        <v>33.994674567248147</v>
      </c>
      <c r="G13" s="47">
        <v>382794891.30000001</v>
      </c>
    </row>
    <row r="14" spans="1:7" ht="15" customHeight="1" x14ac:dyDescent="0.25">
      <c r="B14" s="42">
        <v>9</v>
      </c>
      <c r="C14" s="43" t="s">
        <v>236</v>
      </c>
      <c r="D14" s="44">
        <v>515</v>
      </c>
      <c r="E14" s="45">
        <v>714036</v>
      </c>
      <c r="F14" s="46">
        <v>513.72722873916723</v>
      </c>
      <c r="G14" s="47">
        <v>366819735.5</v>
      </c>
    </row>
    <row r="15" spans="1:7" ht="15" customHeight="1" x14ac:dyDescent="0.25">
      <c r="B15" s="42">
        <v>10</v>
      </c>
      <c r="C15" s="43" t="s">
        <v>74</v>
      </c>
      <c r="D15" s="44">
        <v>36.799999999999997</v>
      </c>
      <c r="E15" s="45">
        <v>7434685</v>
      </c>
      <c r="F15" s="46">
        <v>36.871165516763654</v>
      </c>
      <c r="G15" s="47">
        <v>274125501.19999999</v>
      </c>
    </row>
    <row r="16" spans="1:7" ht="15" customHeight="1" x14ac:dyDescent="0.25">
      <c r="B16" s="48"/>
      <c r="C16" s="49"/>
      <c r="D16" s="50"/>
      <c r="E16" s="51">
        <v>209418410</v>
      </c>
      <c r="F16" s="52"/>
      <c r="G16" s="53">
        <v>6932924402.3999996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AMM411" sqref="AMM411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7.285156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47" t="s">
        <v>253</v>
      </c>
      <c r="D2" s="147"/>
      <c r="E2" s="147"/>
      <c r="F2" s="147"/>
      <c r="G2" s="147"/>
      <c r="H2" s="148"/>
      <c r="I2" s="55"/>
      <c r="J2" s="55"/>
      <c r="K2" s="55"/>
      <c r="L2" s="55"/>
    </row>
    <row r="3" spans="1:12" x14ac:dyDescent="0.25">
      <c r="B3" s="56"/>
      <c r="D3" s="58" t="s">
        <v>214</v>
      </c>
      <c r="E3" s="58" t="s">
        <v>215</v>
      </c>
      <c r="F3" s="59" t="s">
        <v>216</v>
      </c>
      <c r="G3" s="59" t="s">
        <v>217</v>
      </c>
      <c r="H3" s="60" t="s">
        <v>218</v>
      </c>
      <c r="I3" s="11"/>
      <c r="J3" s="11"/>
      <c r="K3" s="11"/>
      <c r="L3" s="11"/>
    </row>
    <row r="4" spans="1:12" ht="14.25" customHeight="1" x14ac:dyDescent="0.25">
      <c r="B4" s="61"/>
      <c r="C4" s="62" t="s">
        <v>219</v>
      </c>
      <c r="D4" s="63">
        <v>67102.113751940298</v>
      </c>
      <c r="E4" s="63">
        <v>67179.100000000006</v>
      </c>
      <c r="F4" s="109">
        <v>1.1459851063754199E-3</v>
      </c>
      <c r="G4" s="63">
        <v>62763.276924058002</v>
      </c>
      <c r="H4" s="64">
        <v>6.9130183134513246E-2</v>
      </c>
      <c r="I4" s="11"/>
      <c r="J4" s="11"/>
      <c r="K4" s="11"/>
      <c r="L4" s="11"/>
    </row>
    <row r="5" spans="1:12" ht="14.25" customHeight="1" x14ac:dyDescent="0.25">
      <c r="B5" s="61"/>
      <c r="C5" s="62" t="s">
        <v>220</v>
      </c>
      <c r="D5" s="65">
        <v>107675.46</v>
      </c>
      <c r="E5" s="65">
        <v>107798.99</v>
      </c>
      <c r="F5" s="109">
        <v>1.1459291037884099E-3</v>
      </c>
      <c r="G5" s="65">
        <v>102926.39999999999</v>
      </c>
      <c r="H5" s="64">
        <v>4.6140348831786637E-2</v>
      </c>
      <c r="I5" s="11"/>
      <c r="J5" s="110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49" t="s">
        <v>254</v>
      </c>
      <c r="E7" s="150"/>
      <c r="F7" s="150"/>
      <c r="G7" s="149" t="s">
        <v>255</v>
      </c>
      <c r="H7" s="151"/>
      <c r="I7" s="11"/>
      <c r="J7" s="11"/>
      <c r="K7" s="11"/>
      <c r="L7" s="11"/>
    </row>
    <row r="8" spans="1:12" ht="15" customHeight="1" x14ac:dyDescent="0.25">
      <c r="B8" s="61"/>
      <c r="C8" s="62" t="s">
        <v>221</v>
      </c>
      <c r="D8" s="145">
        <v>423420772</v>
      </c>
      <c r="E8" s="145"/>
      <c r="F8" s="145"/>
      <c r="G8" s="145">
        <v>245516922</v>
      </c>
      <c r="H8" s="146"/>
      <c r="I8" s="11"/>
      <c r="J8" s="93"/>
      <c r="K8" s="11"/>
      <c r="L8" s="11"/>
    </row>
    <row r="9" spans="1:12" ht="15" customHeight="1" x14ac:dyDescent="0.25">
      <c r="B9" s="61"/>
      <c r="C9" s="62" t="s">
        <v>222</v>
      </c>
      <c r="D9" s="152">
        <v>9565130211.7900009</v>
      </c>
      <c r="E9" s="152"/>
      <c r="F9" s="152"/>
      <c r="G9" s="152">
        <v>8414643469.5100002</v>
      </c>
      <c r="H9" s="153"/>
      <c r="I9" s="11"/>
      <c r="J9" s="93"/>
      <c r="K9" s="11"/>
      <c r="L9" s="11"/>
    </row>
    <row r="10" spans="1:12" ht="15" customHeight="1" x14ac:dyDescent="0.25">
      <c r="B10" s="61"/>
      <c r="C10" s="62" t="s">
        <v>223</v>
      </c>
      <c r="D10" s="145">
        <v>11112</v>
      </c>
      <c r="E10" s="145"/>
      <c r="F10" s="145"/>
      <c r="G10" s="145">
        <v>10098</v>
      </c>
      <c r="H10" s="146"/>
      <c r="I10" s="11"/>
      <c r="J10" s="11"/>
      <c r="K10" s="11"/>
      <c r="L10" s="11"/>
    </row>
    <row r="11" spans="1:12" ht="15" customHeight="1" x14ac:dyDescent="0.25">
      <c r="B11" s="61"/>
      <c r="C11" s="62" t="s">
        <v>224</v>
      </c>
      <c r="D11" s="145">
        <v>29</v>
      </c>
      <c r="E11" s="145"/>
      <c r="F11" s="145"/>
      <c r="G11" s="145">
        <v>34</v>
      </c>
      <c r="H11" s="146"/>
      <c r="I11" s="11"/>
      <c r="J11" s="11"/>
      <c r="K11" s="11"/>
      <c r="L11" s="11"/>
    </row>
    <row r="12" spans="1:12" ht="15" customHeight="1" x14ac:dyDescent="0.25">
      <c r="B12" s="61"/>
      <c r="C12" s="62" t="s">
        <v>225</v>
      </c>
      <c r="D12" s="145">
        <v>23</v>
      </c>
      <c r="E12" s="145"/>
      <c r="F12" s="145"/>
      <c r="G12" s="145">
        <v>16</v>
      </c>
      <c r="H12" s="146"/>
      <c r="I12" s="11"/>
      <c r="J12" s="11"/>
      <c r="K12" s="11"/>
      <c r="L12" s="11"/>
    </row>
    <row r="13" spans="1:12" ht="17.25" customHeight="1" x14ac:dyDescent="0.25">
      <c r="B13" s="56"/>
      <c r="C13" s="70" t="s">
        <v>226</v>
      </c>
      <c r="D13" s="59" t="s">
        <v>227</v>
      </c>
      <c r="E13" s="71" t="s">
        <v>228</v>
      </c>
      <c r="F13" s="70" t="s">
        <v>229</v>
      </c>
      <c r="G13" s="59" t="s">
        <v>227</v>
      </c>
      <c r="H13" s="60" t="s">
        <v>228</v>
      </c>
      <c r="I13" s="11"/>
      <c r="J13" s="11"/>
      <c r="K13" s="11"/>
      <c r="L13" s="11"/>
    </row>
    <row r="14" spans="1:12" ht="15" customHeight="1" x14ac:dyDescent="0.25">
      <c r="B14" s="56"/>
      <c r="C14" s="57" t="s">
        <v>305</v>
      </c>
      <c r="D14" s="72">
        <v>0.10000000000000009</v>
      </c>
      <c r="E14" s="73">
        <v>32.450000000000003</v>
      </c>
      <c r="F14" s="74" t="s">
        <v>248</v>
      </c>
      <c r="G14" s="75">
        <v>9.5959595959595995E-2</v>
      </c>
      <c r="H14" s="95">
        <v>17.899999999999999</v>
      </c>
      <c r="I14" s="11"/>
      <c r="J14" s="11"/>
      <c r="K14" s="11"/>
      <c r="L14" s="11"/>
    </row>
    <row r="15" spans="1:12" ht="15" customHeight="1" x14ac:dyDescent="0.25">
      <c r="B15" s="56"/>
      <c r="C15" s="57" t="s">
        <v>245</v>
      </c>
      <c r="D15" s="72">
        <v>9.9999999999999867E-2</v>
      </c>
      <c r="E15" s="73">
        <v>52.8</v>
      </c>
      <c r="F15" s="74" t="s">
        <v>249</v>
      </c>
      <c r="G15" s="75">
        <v>9.5100864553314193E-2</v>
      </c>
      <c r="H15" s="95">
        <v>31.4</v>
      </c>
      <c r="I15" s="11"/>
      <c r="J15" s="11"/>
      <c r="K15" s="11"/>
      <c r="L15" s="11"/>
    </row>
    <row r="16" spans="1:12" ht="15" customHeight="1" x14ac:dyDescent="0.25">
      <c r="B16" s="56"/>
      <c r="C16" s="57" t="s">
        <v>246</v>
      </c>
      <c r="D16" s="72">
        <v>9.9578059071729896E-2</v>
      </c>
      <c r="E16" s="73">
        <v>13.03</v>
      </c>
      <c r="F16" s="74" t="s">
        <v>250</v>
      </c>
      <c r="G16" s="75">
        <v>8.3333333333333301E-2</v>
      </c>
      <c r="H16" s="95">
        <v>0.66</v>
      </c>
      <c r="I16" s="11"/>
      <c r="J16" s="11"/>
      <c r="K16" s="11"/>
      <c r="L16" s="11"/>
    </row>
    <row r="17" spans="2:12" ht="15" customHeight="1" x14ac:dyDescent="0.25">
      <c r="B17" s="56"/>
      <c r="C17" s="57" t="s">
        <v>203</v>
      </c>
      <c r="D17" s="72">
        <v>9.795918367346923E-2</v>
      </c>
      <c r="E17" s="73">
        <v>2.69</v>
      </c>
      <c r="F17" s="74" t="s">
        <v>251</v>
      </c>
      <c r="G17" s="75">
        <v>7.4999999999999803E-2</v>
      </c>
      <c r="H17" s="95">
        <v>1.1100000000000001</v>
      </c>
      <c r="I17" s="11"/>
      <c r="J17" s="11"/>
      <c r="K17" s="11"/>
      <c r="L17" s="11"/>
    </row>
    <row r="18" spans="2:12" ht="15" customHeight="1" x14ac:dyDescent="0.25">
      <c r="B18" s="56"/>
      <c r="C18" s="57" t="s">
        <v>247</v>
      </c>
      <c r="D18" s="72">
        <v>9.3502377179081053E-2</v>
      </c>
      <c r="E18" s="73">
        <v>6.9</v>
      </c>
      <c r="F18" s="74" t="s">
        <v>252</v>
      </c>
      <c r="G18" s="75">
        <v>6.4406779661017002E-2</v>
      </c>
      <c r="H18" s="95">
        <v>5.52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60"/>
  <sheetViews>
    <sheetView zoomScaleNormal="100" workbookViewId="0">
      <selection activeCell="J437" sqref="J437"/>
    </sheetView>
  </sheetViews>
  <sheetFormatPr defaultColWidth="9.140625" defaultRowHeight="15" x14ac:dyDescent="0.25"/>
  <cols>
    <col min="1" max="1" width="8.42578125" style="57" customWidth="1"/>
    <col min="2" max="2" width="37.28515625" style="57" customWidth="1"/>
    <col min="3" max="4" width="10.140625" style="57" bestFit="1" customWidth="1"/>
    <col min="5" max="5" width="6.28515625" style="57" bestFit="1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54" t="s">
        <v>230</v>
      </c>
      <c r="C2" s="154"/>
      <c r="D2" s="154"/>
      <c r="E2" s="154"/>
      <c r="F2" s="154"/>
      <c r="G2" s="154"/>
      <c r="H2" s="154"/>
      <c r="I2" s="154"/>
      <c r="J2" s="154"/>
      <c r="K2" s="86"/>
      <c r="L2" s="86"/>
    </row>
    <row r="3" spans="2:12" ht="15.75" thickBot="1" x14ac:dyDescent="0.3"/>
    <row r="4" spans="2:12" x14ac:dyDescent="0.25">
      <c r="B4" s="155" t="s">
        <v>256</v>
      </c>
      <c r="C4" s="156"/>
      <c r="D4" s="156"/>
      <c r="E4" s="157"/>
    </row>
    <row r="5" spans="2:12" ht="15.75" thickBot="1" x14ac:dyDescent="0.3">
      <c r="B5" s="158" t="s">
        <v>257</v>
      </c>
      <c r="C5" s="159"/>
      <c r="D5" s="159"/>
      <c r="E5" s="160"/>
    </row>
    <row r="6" spans="2:12" x14ac:dyDescent="0.25">
      <c r="B6" s="111"/>
      <c r="C6" s="112" t="s">
        <v>258</v>
      </c>
      <c r="D6" s="112" t="s">
        <v>259</v>
      </c>
      <c r="E6" s="113"/>
    </row>
    <row r="7" spans="2:12" ht="15" customHeight="1" thickBot="1" x14ac:dyDescent="0.3">
      <c r="B7" s="114"/>
      <c r="C7" s="115" t="s">
        <v>260</v>
      </c>
      <c r="D7" s="115" t="s">
        <v>260</v>
      </c>
      <c r="E7" s="116"/>
    </row>
    <row r="8" spans="2:12" ht="15" customHeight="1" x14ac:dyDescent="0.25">
      <c r="B8" s="117"/>
      <c r="C8" s="118"/>
      <c r="D8" s="119"/>
      <c r="E8" s="120"/>
    </row>
    <row r="9" spans="2:12" ht="15" customHeight="1" x14ac:dyDescent="0.25">
      <c r="B9" s="121" t="s">
        <v>261</v>
      </c>
      <c r="C9" s="122">
        <v>958814.73899999994</v>
      </c>
      <c r="D9" s="123">
        <v>547118.75399999996</v>
      </c>
      <c r="E9" s="124">
        <f>C9/D9-1</f>
        <v>0.75248011878605792</v>
      </c>
    </row>
    <row r="10" spans="2:12" ht="15" customHeight="1" x14ac:dyDescent="0.25">
      <c r="B10" s="125" t="s">
        <v>262</v>
      </c>
      <c r="C10" s="126">
        <v>-652459.89599999995</v>
      </c>
      <c r="D10" s="126">
        <v>-329945.34700000001</v>
      </c>
      <c r="E10" s="124"/>
    </row>
    <row r="11" spans="2:12" ht="15" customHeight="1" x14ac:dyDescent="0.25">
      <c r="B11" s="121" t="s">
        <v>263</v>
      </c>
      <c r="C11" s="127">
        <v>-221588.549</v>
      </c>
      <c r="D11" s="128">
        <v>-104025.429</v>
      </c>
      <c r="E11" s="124">
        <f>C11/D11-1</f>
        <v>1.1301382857070457</v>
      </c>
    </row>
    <row r="12" spans="2:12" ht="15" customHeight="1" thickBot="1" x14ac:dyDescent="0.3">
      <c r="B12" s="125" t="s">
        <v>264</v>
      </c>
      <c r="C12" s="129">
        <v>56993.527000000002</v>
      </c>
      <c r="D12" s="130">
        <v>24551.648000000001</v>
      </c>
      <c r="E12" s="124"/>
    </row>
    <row r="13" spans="2:12" ht="15.75" thickBot="1" x14ac:dyDescent="0.3">
      <c r="B13" s="121" t="s">
        <v>265</v>
      </c>
      <c r="C13" s="131">
        <f>SUM(C11:C12)</f>
        <v>-164595.022</v>
      </c>
      <c r="D13" s="131">
        <f>SUM(D11:D12)</f>
        <v>-79473.781000000003</v>
      </c>
      <c r="E13" s="132">
        <f>C13/D13-1</f>
        <v>1.0710606684234638</v>
      </c>
    </row>
    <row r="14" spans="2:12" ht="15" customHeight="1" thickBot="1" x14ac:dyDescent="0.3">
      <c r="B14" s="133" t="s">
        <v>266</v>
      </c>
      <c r="C14" s="134" t="s">
        <v>258</v>
      </c>
      <c r="D14" s="134" t="s">
        <v>259</v>
      </c>
      <c r="E14" s="124"/>
    </row>
    <row r="15" spans="2:12" ht="15" customHeight="1" x14ac:dyDescent="0.25">
      <c r="B15" s="135" t="s">
        <v>267</v>
      </c>
      <c r="C15" s="122"/>
      <c r="D15" s="122"/>
      <c r="E15" s="124"/>
    </row>
    <row r="16" spans="2:12" ht="15" customHeight="1" x14ac:dyDescent="0.25">
      <c r="B16" s="135" t="s">
        <v>268</v>
      </c>
      <c r="C16" s="136"/>
      <c r="D16" s="136"/>
      <c r="E16" s="124"/>
    </row>
    <row r="17" spans="2:5" ht="15" customHeight="1" x14ac:dyDescent="0.25">
      <c r="B17" s="137" t="s">
        <v>269</v>
      </c>
      <c r="C17" s="126">
        <v>421154.86800000002</v>
      </c>
      <c r="D17" s="126">
        <v>165383.791</v>
      </c>
      <c r="E17" s="138">
        <f t="shared" ref="E17:E22" si="0">C17/D17-1</f>
        <v>1.5465305000778464</v>
      </c>
    </row>
    <row r="18" spans="2:5" ht="15" customHeight="1" x14ac:dyDescent="0.25">
      <c r="B18" s="137" t="s">
        <v>270</v>
      </c>
      <c r="C18" s="126">
        <v>5413.8490000000002</v>
      </c>
      <c r="D18" s="126">
        <v>5437.2529999999997</v>
      </c>
      <c r="E18" s="138">
        <f t="shared" si="0"/>
        <v>-4.3043794357185972E-3</v>
      </c>
    </row>
    <row r="19" spans="2:5" x14ac:dyDescent="0.25">
      <c r="B19" s="137" t="s">
        <v>271</v>
      </c>
      <c r="C19" s="126">
        <v>3353.739</v>
      </c>
      <c r="D19" s="126">
        <v>3122.5740000000001</v>
      </c>
      <c r="E19" s="138">
        <f t="shared" si="0"/>
        <v>7.403027118012262E-2</v>
      </c>
    </row>
    <row r="20" spans="2:5" x14ac:dyDescent="0.25">
      <c r="B20" s="137" t="s">
        <v>272</v>
      </c>
      <c r="C20" s="126">
        <v>70418.870999999999</v>
      </c>
      <c r="D20" s="126">
        <v>46487.436999999998</v>
      </c>
      <c r="E20" s="138">
        <f t="shared" si="0"/>
        <v>0.51479357745620602</v>
      </c>
    </row>
    <row r="21" spans="2:5" x14ac:dyDescent="0.25">
      <c r="B21" s="137" t="s">
        <v>273</v>
      </c>
      <c r="C21" s="126">
        <v>53.95</v>
      </c>
      <c r="D21" s="126">
        <v>97.566000000000003</v>
      </c>
      <c r="E21" s="138">
        <f t="shared" si="0"/>
        <v>-0.44704097738966442</v>
      </c>
    </row>
    <row r="22" spans="2:5" x14ac:dyDescent="0.25">
      <c r="B22" s="139" t="s">
        <v>274</v>
      </c>
      <c r="C22" s="123">
        <f>SUM(C17:C21)</f>
        <v>500395.277</v>
      </c>
      <c r="D22" s="123">
        <f>SUM(D17:D21)</f>
        <v>220528.62099999998</v>
      </c>
      <c r="E22" s="124">
        <f t="shared" si="0"/>
        <v>1.2690718090510349</v>
      </c>
    </row>
    <row r="23" spans="2:5" x14ac:dyDescent="0.25">
      <c r="B23" s="137"/>
      <c r="C23" s="123"/>
      <c r="D23" s="123"/>
      <c r="E23" s="124"/>
    </row>
    <row r="24" spans="2:5" x14ac:dyDescent="0.25">
      <c r="B24" s="139" t="s">
        <v>275</v>
      </c>
      <c r="C24" s="126"/>
      <c r="D24" s="126"/>
      <c r="E24" s="138"/>
    </row>
    <row r="25" spans="2:5" x14ac:dyDescent="0.25">
      <c r="B25" s="137" t="s">
        <v>276</v>
      </c>
      <c r="C25" s="126">
        <v>174784.33900000001</v>
      </c>
      <c r="D25" s="126">
        <v>87792.561000000002</v>
      </c>
      <c r="E25" s="138">
        <f t="shared" ref="E25:E31" si="1">C25/D25-1</f>
        <v>0.99087869187458844</v>
      </c>
    </row>
    <row r="26" spans="2:5" x14ac:dyDescent="0.25">
      <c r="B26" s="137" t="s">
        <v>277</v>
      </c>
      <c r="C26" s="126">
        <v>119.26600000000001</v>
      </c>
      <c r="D26" s="126">
        <v>60.713999999999999</v>
      </c>
      <c r="E26" s="138">
        <f t="shared" si="1"/>
        <v>0.96439042066080316</v>
      </c>
    </row>
    <row r="27" spans="2:5" x14ac:dyDescent="0.25">
      <c r="B27" s="137" t="s">
        <v>278</v>
      </c>
      <c r="C27" s="126">
        <v>11297.682000000001</v>
      </c>
      <c r="D27" s="126">
        <v>16872.846000000001</v>
      </c>
      <c r="E27" s="138">
        <f t="shared" si="1"/>
        <v>-0.33042226545539499</v>
      </c>
    </row>
    <row r="28" spans="2:5" x14ac:dyDescent="0.25">
      <c r="B28" s="137" t="s">
        <v>273</v>
      </c>
      <c r="C28" s="126">
        <v>149460.24</v>
      </c>
      <c r="D28" s="126">
        <v>88784.657999999996</v>
      </c>
      <c r="E28" s="138">
        <f t="shared" si="1"/>
        <v>0.68340165256929852</v>
      </c>
    </row>
    <row r="29" spans="2:5" x14ac:dyDescent="0.25">
      <c r="B29" s="137" t="s">
        <v>279</v>
      </c>
      <c r="C29" s="126">
        <v>22641.547999999999</v>
      </c>
      <c r="D29" s="126">
        <v>167735.00700000001</v>
      </c>
      <c r="E29" s="138">
        <f t="shared" si="1"/>
        <v>-0.86501596533155423</v>
      </c>
    </row>
    <row r="30" spans="2:5" x14ac:dyDescent="0.25">
      <c r="B30" s="139" t="s">
        <v>280</v>
      </c>
      <c r="C30" s="123">
        <f>SUM(C25:C29)</f>
        <v>358303.07500000001</v>
      </c>
      <c r="D30" s="123">
        <f>SUM(D25:D29)</f>
        <v>361245.78600000002</v>
      </c>
      <c r="E30" s="124">
        <f t="shared" si="1"/>
        <v>-8.1460078263723146E-3</v>
      </c>
    </row>
    <row r="31" spans="2:5" x14ac:dyDescent="0.25">
      <c r="B31" s="139" t="s">
        <v>281</v>
      </c>
      <c r="C31" s="123">
        <f>C30+C22</f>
        <v>858698.35199999996</v>
      </c>
      <c r="D31" s="123">
        <f>D30+D22</f>
        <v>581774.40700000001</v>
      </c>
      <c r="E31" s="124">
        <f t="shared" si="1"/>
        <v>0.47599884365487388</v>
      </c>
    </row>
    <row r="32" spans="2:5" x14ac:dyDescent="0.25">
      <c r="B32" s="139"/>
      <c r="C32" s="123"/>
      <c r="D32" s="123"/>
      <c r="E32" s="124"/>
    </row>
    <row r="33" spans="2:5" x14ac:dyDescent="0.25">
      <c r="B33" s="139" t="s">
        <v>282</v>
      </c>
      <c r="C33" s="123"/>
      <c r="D33" s="123"/>
      <c r="E33" s="124"/>
    </row>
    <row r="34" spans="2:5" x14ac:dyDescent="0.25">
      <c r="B34" s="139" t="s">
        <v>283</v>
      </c>
      <c r="C34" s="123"/>
      <c r="D34" s="123"/>
      <c r="E34" s="124"/>
    </row>
    <row r="35" spans="2:5" x14ac:dyDescent="0.25">
      <c r="B35" s="137" t="s">
        <v>284</v>
      </c>
      <c r="C35" s="126">
        <v>229597.12100000001</v>
      </c>
      <c r="D35" s="126">
        <v>197279.592</v>
      </c>
      <c r="E35" s="138">
        <f t="shared" ref="E35:E42" si="2">C35/D35-1</f>
        <v>0.16381587508554873</v>
      </c>
    </row>
    <row r="36" spans="2:5" x14ac:dyDescent="0.25">
      <c r="B36" s="137" t="s">
        <v>285</v>
      </c>
      <c r="C36" s="126">
        <v>28874.945</v>
      </c>
      <c r="D36" s="126">
        <v>20063.006000000001</v>
      </c>
      <c r="E36" s="138">
        <f t="shared" si="2"/>
        <v>0.43921329635250062</v>
      </c>
    </row>
    <row r="37" spans="2:5" x14ac:dyDescent="0.25">
      <c r="B37" s="137" t="s">
        <v>286</v>
      </c>
      <c r="C37" s="126">
        <v>175.20599999999999</v>
      </c>
      <c r="D37" s="126">
        <v>99.930999999999997</v>
      </c>
      <c r="E37" s="138">
        <f t="shared" si="2"/>
        <v>0.75326975613173075</v>
      </c>
    </row>
    <row r="38" spans="2:5" x14ac:dyDescent="0.25">
      <c r="B38" s="137" t="s">
        <v>287</v>
      </c>
      <c r="C38" s="126">
        <v>32340.383000000002</v>
      </c>
      <c r="D38" s="126">
        <v>35110.603000000003</v>
      </c>
      <c r="E38" s="138">
        <f t="shared" si="2"/>
        <v>-7.8899812686213378E-2</v>
      </c>
    </row>
    <row r="39" spans="2:5" x14ac:dyDescent="0.25">
      <c r="B39" s="137" t="s">
        <v>288</v>
      </c>
      <c r="C39" s="126">
        <v>32.716999999999999</v>
      </c>
      <c r="D39" s="126">
        <v>179.32300000000001</v>
      </c>
      <c r="E39" s="138">
        <f t="shared" si="2"/>
        <v>-0.81755268426247607</v>
      </c>
    </row>
    <row r="40" spans="2:5" x14ac:dyDescent="0.25">
      <c r="B40" s="137" t="s">
        <v>289</v>
      </c>
      <c r="C40" s="126">
        <f>108486.328+158.075</f>
        <v>108644.40299999999</v>
      </c>
      <c r="D40" s="126">
        <v>37192.042999999998</v>
      </c>
      <c r="E40" s="138">
        <f t="shared" si="2"/>
        <v>1.9211733004288041</v>
      </c>
    </row>
    <row r="41" spans="2:5" x14ac:dyDescent="0.25">
      <c r="B41" s="137" t="s">
        <v>290</v>
      </c>
      <c r="C41" s="126">
        <v>1762.096</v>
      </c>
      <c r="D41" s="126">
        <v>713.21100000000001</v>
      </c>
      <c r="E41" s="138">
        <f t="shared" si="2"/>
        <v>1.4706517426119339</v>
      </c>
    </row>
    <row r="42" spans="2:5" x14ac:dyDescent="0.25">
      <c r="B42" s="139" t="s">
        <v>291</v>
      </c>
      <c r="C42" s="123">
        <f>SUM(C35:C41)</f>
        <v>401426.87100000004</v>
      </c>
      <c r="D42" s="123">
        <f>SUM(D35:D41)</f>
        <v>290637.70900000003</v>
      </c>
      <c r="E42" s="124">
        <f t="shared" si="2"/>
        <v>0.38119335024072876</v>
      </c>
    </row>
    <row r="43" spans="2:5" x14ac:dyDescent="0.25">
      <c r="B43" s="137"/>
      <c r="C43" s="123"/>
      <c r="D43" s="123"/>
      <c r="E43" s="124"/>
    </row>
    <row r="44" spans="2:5" x14ac:dyDescent="0.25">
      <c r="B44" s="139" t="s">
        <v>292</v>
      </c>
      <c r="C44" s="126"/>
      <c r="D44" s="126"/>
      <c r="E44" s="138"/>
    </row>
    <row r="45" spans="2:5" x14ac:dyDescent="0.25">
      <c r="B45" s="137" t="s">
        <v>293</v>
      </c>
      <c r="C45" s="126">
        <v>545215.21299999999</v>
      </c>
      <c r="D45" s="126">
        <v>365127.52299999999</v>
      </c>
      <c r="E45" s="138">
        <f t="shared" ref="E45" si="3">C45/D45-1</f>
        <v>0.49321861173418036</v>
      </c>
    </row>
    <row r="46" spans="2:5" x14ac:dyDescent="0.25">
      <c r="B46" s="137" t="s">
        <v>294</v>
      </c>
      <c r="C46" s="126">
        <v>4346.1850000000004</v>
      </c>
      <c r="D46" s="126">
        <v>4044.3310000000001</v>
      </c>
      <c r="E46" s="138">
        <f>C46/D46-1</f>
        <v>7.4636324277117749E-2</v>
      </c>
    </row>
    <row r="47" spans="2:5" x14ac:dyDescent="0.25">
      <c r="B47" s="139" t="s">
        <v>295</v>
      </c>
      <c r="C47" s="123">
        <f>SUM(C45:C46)</f>
        <v>549561.39800000004</v>
      </c>
      <c r="D47" s="123">
        <f>SUM(D45:D46)</f>
        <v>369171.85399999999</v>
      </c>
      <c r="E47" s="124">
        <f t="shared" ref="E47:E48" si="4">C47/D47-1</f>
        <v>0.48863298229664087</v>
      </c>
    </row>
    <row r="48" spans="2:5" x14ac:dyDescent="0.25">
      <c r="B48" s="139" t="s">
        <v>296</v>
      </c>
      <c r="C48" s="123">
        <f>C47+C42</f>
        <v>950988.26900000009</v>
      </c>
      <c r="D48" s="123">
        <f>D47+D42</f>
        <v>659809.56300000008</v>
      </c>
      <c r="E48" s="124">
        <f t="shared" si="4"/>
        <v>0.44130719275434327</v>
      </c>
    </row>
    <row r="49" spans="2:5" x14ac:dyDescent="0.25">
      <c r="B49" s="139"/>
      <c r="C49" s="123"/>
      <c r="D49" s="123"/>
      <c r="E49" s="124"/>
    </row>
    <row r="50" spans="2:5" x14ac:dyDescent="0.25">
      <c r="B50" s="139" t="s">
        <v>297</v>
      </c>
      <c r="C50" s="126"/>
      <c r="D50" s="126"/>
      <c r="E50" s="124"/>
    </row>
    <row r="51" spans="2:5" x14ac:dyDescent="0.25">
      <c r="B51" s="137" t="s">
        <v>298</v>
      </c>
      <c r="C51" s="126">
        <v>396.32799999999997</v>
      </c>
      <c r="D51" s="126">
        <v>396.32799999999997</v>
      </c>
      <c r="E51" s="138">
        <f>C51/D51-1</f>
        <v>0</v>
      </c>
    </row>
    <row r="52" spans="2:5" x14ac:dyDescent="0.25">
      <c r="B52" s="137" t="s">
        <v>299</v>
      </c>
      <c r="C52" s="126">
        <v>150037.36499999999</v>
      </c>
      <c r="D52" s="126">
        <v>0</v>
      </c>
      <c r="E52" s="138">
        <v>1</v>
      </c>
    </row>
    <row r="53" spans="2:5" x14ac:dyDescent="0.25">
      <c r="B53" s="137" t="s">
        <v>300</v>
      </c>
      <c r="C53" s="126">
        <v>32.262</v>
      </c>
      <c r="D53" s="126">
        <v>32.262</v>
      </c>
      <c r="E53" s="138">
        <f>C53/D53-1</f>
        <v>0</v>
      </c>
    </row>
    <row r="54" spans="2:5" x14ac:dyDescent="0.25">
      <c r="B54" s="137" t="s">
        <v>301</v>
      </c>
      <c r="C54" s="126">
        <v>472.37700000000001</v>
      </c>
      <c r="D54" s="126">
        <v>169.48099999999999</v>
      </c>
      <c r="E54" s="138">
        <f>C54/D54-1</f>
        <v>1.7871973849576062</v>
      </c>
    </row>
    <row r="55" spans="2:5" ht="15.75" thickBot="1" x14ac:dyDescent="0.3">
      <c r="B55" s="137" t="s">
        <v>302</v>
      </c>
      <c r="C55" s="126">
        <v>-243228.24900000001</v>
      </c>
      <c r="D55" s="126">
        <v>-78633.226999999999</v>
      </c>
      <c r="E55" s="138">
        <f>C55/D55-1</f>
        <v>2.0931993799516841</v>
      </c>
    </row>
    <row r="56" spans="2:5" ht="15.75" thickBot="1" x14ac:dyDescent="0.3">
      <c r="B56" s="140" t="s">
        <v>303</v>
      </c>
      <c r="C56" s="141">
        <f>SUM(C51:C55)</f>
        <v>-92289.917000000016</v>
      </c>
      <c r="D56" s="141">
        <f>SUM(D51:D55)</f>
        <v>-78035.156000000003</v>
      </c>
      <c r="E56" s="132">
        <f>C56/D56-1</f>
        <v>0.18267101304955435</v>
      </c>
    </row>
    <row r="58" spans="2:5" x14ac:dyDescent="0.25">
      <c r="B58" s="57" t="s">
        <v>304</v>
      </c>
    </row>
    <row r="59" spans="2:5" x14ac:dyDescent="0.25">
      <c r="B59" s="57" t="s">
        <v>306</v>
      </c>
    </row>
    <row r="60" spans="2:5" x14ac:dyDescent="0.25">
      <c r="B60" s="57" t="s">
        <v>307</v>
      </c>
    </row>
  </sheetData>
  <mergeCells count="3">
    <mergeCell ref="B2:J2"/>
    <mergeCell ref="B4:E4"/>
    <mergeCell ref="B5:E5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231</v>
      </c>
      <c r="C2" s="3" t="s">
        <v>232</v>
      </c>
    </row>
    <row r="3" spans="2:3" ht="51" x14ac:dyDescent="0.2">
      <c r="B3" s="2" t="s">
        <v>233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2025-02-27T14:55:31Z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