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March 2025/"/>
    </mc:Choice>
  </mc:AlternateContent>
  <xr:revisionPtr revIDLastSave="115" documentId="8_{6AF38BB9-B29C-4ECC-8773-CE11530D4175}" xr6:coauthVersionLast="47" xr6:coauthVersionMax="47" xr10:uidLastSave="{2A12CA87-38AC-453C-9CDD-D840F66F5ABC}"/>
  <bookViews>
    <workbookView xWindow="-120" yWindow="-120" windowWidth="20730" windowHeight="1104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Prices!$A$1:$I$170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3" l="1"/>
  <c r="E37" i="3"/>
  <c r="D102" i="3" l="1"/>
  <c r="C102" i="3"/>
  <c r="E101" i="3"/>
  <c r="E100" i="3"/>
  <c r="E99" i="3"/>
  <c r="D96" i="3"/>
  <c r="E95" i="3"/>
  <c r="D95" i="3"/>
  <c r="C95" i="3"/>
  <c r="E94" i="3"/>
  <c r="E93" i="3"/>
  <c r="E92" i="3"/>
  <c r="E91" i="3"/>
  <c r="E90" i="3"/>
  <c r="E87" i="3"/>
  <c r="D87" i="3"/>
  <c r="C87" i="3"/>
  <c r="E86" i="3"/>
  <c r="E85" i="3"/>
  <c r="E84" i="3"/>
  <c r="E83" i="3"/>
  <c r="C79" i="3"/>
  <c r="D78" i="3"/>
  <c r="D79" i="3" s="1"/>
  <c r="C78" i="3"/>
  <c r="E78" i="3" s="1"/>
  <c r="E77" i="3"/>
  <c r="E76" i="3"/>
  <c r="E75" i="3"/>
  <c r="E74" i="3"/>
  <c r="E73" i="3"/>
  <c r="D70" i="3"/>
  <c r="C70" i="3"/>
  <c r="E70" i="3" s="1"/>
  <c r="E69" i="3"/>
  <c r="E68" i="3"/>
  <c r="C65" i="3"/>
  <c r="D64" i="3"/>
  <c r="C64" i="3"/>
  <c r="E64" i="3" s="1"/>
  <c r="E62" i="3"/>
  <c r="E60" i="3"/>
  <c r="I66" i="3"/>
  <c r="H66" i="3"/>
  <c r="J65" i="3"/>
  <c r="J64" i="3"/>
  <c r="J63" i="3"/>
  <c r="J62" i="3"/>
  <c r="J61" i="3"/>
  <c r="J60" i="3"/>
  <c r="J59" i="3"/>
  <c r="J58" i="3"/>
  <c r="I54" i="3"/>
  <c r="I55" i="3" s="1"/>
  <c r="H54" i="3"/>
  <c r="J53" i="3"/>
  <c r="J51" i="3"/>
  <c r="J50" i="3"/>
  <c r="J49" i="3"/>
  <c r="J48" i="3"/>
  <c r="I45" i="3"/>
  <c r="H45" i="3"/>
  <c r="J45" i="3" s="1"/>
  <c r="J44" i="3"/>
  <c r="J43" i="3"/>
  <c r="J41" i="3"/>
  <c r="J40" i="3"/>
  <c r="H36" i="3"/>
  <c r="I34" i="3"/>
  <c r="H34" i="3"/>
  <c r="J34" i="3" s="1"/>
  <c r="J33" i="3"/>
  <c r="J32" i="3"/>
  <c r="J31" i="3"/>
  <c r="J30" i="3"/>
  <c r="J29" i="3"/>
  <c r="J28" i="3"/>
  <c r="I25" i="3"/>
  <c r="J25" i="3" s="1"/>
  <c r="H25" i="3"/>
  <c r="J24" i="3"/>
  <c r="J23" i="3"/>
  <c r="J22" i="3"/>
  <c r="J21" i="3"/>
  <c r="J20" i="3"/>
  <c r="J19" i="3"/>
  <c r="J18" i="3"/>
  <c r="J17" i="3"/>
  <c r="I13" i="3"/>
  <c r="H13" i="3"/>
  <c r="J11" i="3"/>
  <c r="J9" i="3"/>
  <c r="D53" i="3"/>
  <c r="C53" i="3"/>
  <c r="E53" i="3" s="1"/>
  <c r="E52" i="3"/>
  <c r="E50" i="3"/>
  <c r="E49" i="3"/>
  <c r="E48" i="3"/>
  <c r="D44" i="3"/>
  <c r="C44" i="3"/>
  <c r="E43" i="3"/>
  <c r="E42" i="3"/>
  <c r="D39" i="3"/>
  <c r="C39" i="3"/>
  <c r="E38" i="3"/>
  <c r="E36" i="3"/>
  <c r="E35" i="3"/>
  <c r="E34" i="3"/>
  <c r="E33" i="3"/>
  <c r="D28" i="3"/>
  <c r="C28" i="3"/>
  <c r="E27" i="3"/>
  <c r="E26" i="3"/>
  <c r="E25" i="3"/>
  <c r="E24" i="3"/>
  <c r="E23" i="3"/>
  <c r="E22" i="3"/>
  <c r="D19" i="3"/>
  <c r="C19" i="3"/>
  <c r="E17" i="3"/>
  <c r="D13" i="3"/>
  <c r="C13" i="3"/>
  <c r="E11" i="3"/>
  <c r="E9" i="3"/>
  <c r="E44" i="3" l="1"/>
  <c r="J13" i="3"/>
  <c r="H55" i="3"/>
  <c r="J55" i="3" s="1"/>
  <c r="E39" i="3"/>
  <c r="J66" i="3"/>
  <c r="E28" i="3"/>
  <c r="I36" i="3"/>
  <c r="J36" i="3" s="1"/>
  <c r="E102" i="3"/>
  <c r="D29" i="3"/>
  <c r="C96" i="3"/>
  <c r="E96" i="3" s="1"/>
  <c r="E79" i="3"/>
  <c r="J54" i="3"/>
  <c r="E19" i="3"/>
  <c r="C29" i="3"/>
  <c r="D45" i="3"/>
  <c r="E13" i="3"/>
  <c r="C45" i="3"/>
  <c r="E29" i="3" l="1"/>
  <c r="E45" i="3"/>
</calcChain>
</file>

<file path=xl/sharedStrings.xml><?xml version="1.0" encoding="utf-8"?>
<sst xmlns="http://schemas.openxmlformats.org/spreadsheetml/2006/main" count="541" uniqueCount="351">
  <si>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</si>
  <si>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</si>
  <si>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</si>
  <si>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</si>
  <si>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</si>
  <si>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</si>
  <si>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</si>
  <si>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</si>
  <si>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</si>
  <si>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</si>
  <si>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</si>
  <si>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</si>
  <si>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</si>
  <si>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</si>
  <si>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</si>
  <si>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</si>
  <si>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</si>
  <si>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</si>
  <si>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</si>
  <si>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</si>
  <si>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</si>
  <si>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</si>
  <si>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</si>
  <si>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</si>
  <si>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</si>
  <si>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</si>
  <si>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</si>
  <si>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</si>
  <si>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</si>
  <si>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</si>
  <si>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</si>
  <si>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</si>
  <si>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</si>
  <si>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</si>
  <si>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</si>
  <si>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</si>
  <si>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</si>
  <si>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</si>
  <si>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</si>
  <si>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</si>
  <si>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</si>
  <si>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</si>
  <si>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</si>
  <si>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</si>
  <si>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</si>
  <si>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</si>
  <si>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</si>
  <si>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</si>
  <si>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</si>
  <si>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</si>
  <si>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</si>
  <si>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</si>
  <si>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</si>
  <si>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</si>
  <si>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</si>
  <si>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</si>
  <si>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</si>
  <si>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</si>
  <si>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</si>
  <si>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</si>
  <si>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</si>
  <si>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</si>
  <si>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</si>
  <si>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</si>
  <si>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</si>
  <si>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</si>
  <si>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</si>
  <si>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</si>
  <si>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</si>
  <si>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</si>
  <si>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</si>
  <si>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</si>
  <si>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</si>
  <si>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</si>
  <si>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</si>
  <si>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</si>
  <si>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</si>
  <si>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</si>
  <si>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</si>
  <si>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</si>
  <si>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</si>
  <si>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</si>
  <si>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</si>
  <si>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</si>
  <si>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</si>
  <si>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</si>
  <si>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</si>
  <si>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</si>
  <si>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</si>
  <si>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</si>
  <si>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</si>
  <si>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</si>
  <si>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</si>
  <si>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</si>
  <si>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</si>
  <si>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</si>
  <si>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</si>
  <si>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</si>
  <si>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</si>
  <si>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</si>
  <si>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</si>
  <si>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</si>
  <si>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</si>
  <si>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</si>
  <si>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</si>
  <si>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</si>
  <si>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</si>
  <si>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</si>
  <si>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</si>
  <si>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</si>
  <si>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</si>
  <si>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</si>
  <si>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</si>
  <si>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</si>
  <si>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</si>
  <si>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</si>
  <si>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</si>
  <si>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</si>
  <si>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</si>
  <si>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</si>
  <si>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</si>
  <si>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</si>
  <si>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</si>
  <si>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</si>
  <si>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</si>
  <si>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</si>
  <si>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</si>
  <si>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</si>
  <si>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</si>
  <si>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</si>
  <si>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</si>
  <si>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</si>
  <si>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</si>
  <si>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</si>
  <si>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</si>
  <si>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</si>
  <si>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</si>
  <si>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</si>
  <si>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</si>
  <si>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</si>
  <si>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</si>
  <si>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</si>
  <si>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</si>
  <si>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</si>
  <si>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</si>
  <si>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</si>
  <si>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</si>
  <si>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</si>
  <si>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</si>
  <si>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</si>
  <si>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</si>
  <si>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</si>
  <si>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</si>
  <si>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</si>
  <si>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</si>
  <si>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</si>
  <si>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</si>
  <si>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</si>
  <si>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</si>
  <si>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</si>
  <si>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</si>
  <si>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</si>
  <si>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</si>
  <si>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</si>
  <si>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</si>
  <si>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</si>
  <si>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</si>
  <si>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</si>
  <si>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</si>
  <si>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</si>
  <si>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</si>
  <si>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</si>
  <si>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</si>
  <si>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</si>
  <si>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</si>
  <si>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</si>
  <si>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</si>
  <si>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</si>
  <si>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</si>
  <si>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</si>
  <si>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</si>
  <si>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</si>
  <si>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</si>
  <si>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</si>
  <si>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</si>
  <si>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</si>
  <si>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</si>
  <si>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</si>
  <si>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</si>
  <si>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</si>
  <si>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</si>
  <si>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</si>
  <si>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</si>
  <si>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</si>
  <si>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</si>
  <si>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</si>
  <si>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</si>
  <si>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</si>
  <si>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</si>
  <si>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</si>
  <si>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</si>
  <si>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</si>
  <si>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</si>
  <si>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</si>
  <si>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</si>
  <si>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</si>
  <si>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</si>
  <si>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</si>
  <si>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</si>
  <si>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</si>
  <si>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</si>
  <si>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</si>
  <si>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</si>
  <si>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</si>
  <si>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</si>
  <si>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</si>
  <si>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</si>
  <si>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</si>
  <si>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</si>
  <si>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</si>
  <si>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</si>
  <si>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</si>
  <si>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</si>
  <si>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</si>
  <si>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</si>
  <si>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</si>
  <si>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</si>
  <si>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</si>
  <si>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</si>
  <si>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</si>
  <si>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</si>
  <si>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</si>
  <si>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</si>
  <si>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</si>
  <si>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CHAPEL HILL DENHAM NIG. INFRAS DEBT FUND</t>
  </si>
  <si>
    <t>TRANSCORP POWER</t>
  </si>
  <si>
    <t>ARADEL HOLDINGS</t>
  </si>
  <si>
    <t>HALDANE MCCALL</t>
  </si>
  <si>
    <t>C:\Users\dgabriel\WSTC Financial Services Limited\Investment Research - Documents\WSTC Company Research Document\Daily Clients Report\Daily Report\2025\March 2025</t>
  </si>
  <si>
    <t>ZENITH BANK</t>
  </si>
  <si>
    <t>GT HOLDCO</t>
  </si>
  <si>
    <t>UNITED CAPITAL</t>
  </si>
  <si>
    <t>ACCESS HOLDINGS</t>
  </si>
  <si>
    <t>MTN NIGERIA</t>
  </si>
  <si>
    <t>UH REIT</t>
  </si>
  <si>
    <t xml:space="preserve">NEM INSURANCE </t>
  </si>
  <si>
    <t xml:space="preserve">IKEJA HOTEL </t>
  </si>
  <si>
    <t xml:space="preserve">LIVESTOCK FEEDS </t>
  </si>
  <si>
    <t>DANGOTE SUGAR REFINERY PLC</t>
  </si>
  <si>
    <t>ETERNA OIL</t>
  </si>
  <si>
    <t xml:space="preserve">DANGOTE SUGAR </t>
  </si>
  <si>
    <t>DEAP CAPITAL</t>
  </si>
  <si>
    <t xml:space="preserve">GUINEA INSURANCE </t>
  </si>
  <si>
    <t>Market Snapshot - 04/03/2025</t>
  </si>
  <si>
    <t>AUDITED RESULTS FOR YEAR ENDED DECEMBER 31, 2024</t>
  </si>
  <si>
    <t>FY 2024</t>
  </si>
  <si>
    <t>FY 2023</t>
  </si>
  <si>
    <t>N'm</t>
  </si>
  <si>
    <t>Revenue</t>
  </si>
  <si>
    <t>Cost of sales</t>
  </si>
  <si>
    <t>Profit before tax</t>
  </si>
  <si>
    <t>Income tax</t>
  </si>
  <si>
    <t xml:space="preserve">Profit after tax </t>
  </si>
  <si>
    <t>Balance Sheet Information:</t>
  </si>
  <si>
    <t>Assets</t>
  </si>
  <si>
    <t>Non-current assets</t>
  </si>
  <si>
    <t>Property, plant and equipment</t>
  </si>
  <si>
    <t>Deferred tax</t>
  </si>
  <si>
    <t>Total non-current assets</t>
  </si>
  <si>
    <t>Current assets</t>
  </si>
  <si>
    <t>Inventories</t>
  </si>
  <si>
    <t>Biological assets</t>
  </si>
  <si>
    <t>Other current assets</t>
  </si>
  <si>
    <t>Debtors and other receivables</t>
  </si>
  <si>
    <t>Assets held for sale</t>
  </si>
  <si>
    <t>Cash and cash equivalents</t>
  </si>
  <si>
    <t>Total current assets</t>
  </si>
  <si>
    <t>Total Assets</t>
  </si>
  <si>
    <t>Liabilities</t>
  </si>
  <si>
    <t>Current liabilities</t>
  </si>
  <si>
    <t>Trade and other payables</t>
  </si>
  <si>
    <t>Other liabilities</t>
  </si>
  <si>
    <t>Current tax liabilities</t>
  </si>
  <si>
    <t xml:space="preserve">Employee benefits </t>
  </si>
  <si>
    <t>Financial liabilities</t>
  </si>
  <si>
    <t>Lease liability</t>
  </si>
  <si>
    <t>Total current liabilities</t>
  </si>
  <si>
    <t>Non-current liabilities</t>
  </si>
  <si>
    <t>Deferred tax liabilities</t>
  </si>
  <si>
    <t>Total non-current liabilities</t>
  </si>
  <si>
    <t>Total Liabilities</t>
  </si>
  <si>
    <t>Equity</t>
  </si>
  <si>
    <t>Share capital</t>
  </si>
  <si>
    <t>Share premium</t>
  </si>
  <si>
    <t>Retained earnings</t>
  </si>
  <si>
    <t>Revaluation Surplus</t>
  </si>
  <si>
    <t>NCI</t>
  </si>
  <si>
    <t>Net Assets</t>
  </si>
  <si>
    <t>AUDITED REPORT FOR THE YEAR ENDED DECEMBER 31, 2024</t>
  </si>
  <si>
    <t>Profit before taxation</t>
  </si>
  <si>
    <t>Profit for the period</t>
  </si>
  <si>
    <t xml:space="preserve">Oil and gas properties </t>
  </si>
  <si>
    <t xml:space="preserve">Other property plant and equipment </t>
  </si>
  <si>
    <t>Right of use assets</t>
  </si>
  <si>
    <t>Intangible assets</t>
  </si>
  <si>
    <t>Other asset</t>
  </si>
  <si>
    <t>Investment accounted for using equity methods</t>
  </si>
  <si>
    <t xml:space="preserve">Prepayments </t>
  </si>
  <si>
    <t xml:space="preserve">Inventories </t>
  </si>
  <si>
    <t xml:space="preserve">Trade and other receivables  </t>
  </si>
  <si>
    <t>Contract assets</t>
  </si>
  <si>
    <t>Restricted cash</t>
  </si>
  <si>
    <t>Asset held for sale</t>
  </si>
  <si>
    <t xml:space="preserve">Total Assets </t>
  </si>
  <si>
    <t>Interest bearing loans &amp; borrowings</t>
  </si>
  <si>
    <t>Provisioning for decommissioning obligation</t>
  </si>
  <si>
    <t>Defined benefit plan</t>
  </si>
  <si>
    <t>Lease liabilities</t>
  </si>
  <si>
    <t>Derivative financial instruments</t>
  </si>
  <si>
    <t>Other provisions</t>
  </si>
  <si>
    <t>Total liabilities</t>
  </si>
  <si>
    <t>Share based payment reserve</t>
  </si>
  <si>
    <t>Treasury shares</t>
  </si>
  <si>
    <t>Capital contribution</t>
  </si>
  <si>
    <t>Foreign currency translation reserve</t>
  </si>
  <si>
    <t>Non-controlling interest</t>
  </si>
  <si>
    <t>Profit after tax</t>
  </si>
  <si>
    <t xml:space="preserve">Property, plant and equipment  </t>
  </si>
  <si>
    <t xml:space="preserve">Inventories  </t>
  </si>
  <si>
    <t>Other financial assets</t>
  </si>
  <si>
    <t xml:space="preserve">Other assets  </t>
  </si>
  <si>
    <t xml:space="preserve">Cash and bank  </t>
  </si>
  <si>
    <t xml:space="preserve">Borrowings </t>
  </si>
  <si>
    <t xml:space="preserve">Retirement benefit obligation  </t>
  </si>
  <si>
    <t xml:space="preserve">Deferred tax liabilities  </t>
  </si>
  <si>
    <t xml:space="preserve">Trade and other payables  </t>
  </si>
  <si>
    <t>Borrowings</t>
  </si>
  <si>
    <t xml:space="preserve">Lease liabilities </t>
  </si>
  <si>
    <t xml:space="preserve">Contract liabilities </t>
  </si>
  <si>
    <t>Current tax payable</t>
  </si>
  <si>
    <t xml:space="preserve">Share capital </t>
  </si>
  <si>
    <t xml:space="preserve">CONSOLIDATED HALLMARK </t>
  </si>
  <si>
    <t xml:space="preserve">Cash and cash equivalents </t>
  </si>
  <si>
    <t>SEPLAT ENERGY PLC</t>
  </si>
  <si>
    <t>NASCON ALLIED INDUSTRIES PLC</t>
  </si>
  <si>
    <r>
      <rPr>
        <b/>
        <sz val="11"/>
        <rFont val="Seaford"/>
      </rPr>
      <t xml:space="preserve">Nascon Allied Industries Plc: </t>
    </r>
    <r>
      <rPr>
        <sz val="11"/>
        <rFont val="Seaford"/>
      </rPr>
      <t>Proposed Final Dividend: N2.00k; Pro-</t>
    </r>
  </si>
  <si>
    <t xml:space="preserve">posed Bonus:  Qualification Date: April 16, 2025; Closure Date: April </t>
  </si>
  <si>
    <t>17, 2025; Payment Date:  Nil; April 16, 2025.</t>
  </si>
  <si>
    <r>
      <rPr>
        <b/>
        <sz val="11"/>
        <rFont val="Seaford"/>
      </rPr>
      <t xml:space="preserve">Seplat Energy Plc: </t>
    </r>
    <r>
      <rPr>
        <sz val="11"/>
        <rFont val="Seaford"/>
      </rPr>
      <t>Proposed Final Dividend: US3.6cents; Proposed</t>
    </r>
  </si>
  <si>
    <t>Special dividend: US3.00cents; Qualification Date: May 9, 2025; Clo-</t>
  </si>
  <si>
    <t>sure Date: May 12, 2025; Payment Date: May 23,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</si>
</sst>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0658"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35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" fillId="0" borderId="0" applyFont="0" applyFill="0" applyBorder="0" applyAlignment="0" applyProtection="0"/>
    <xf numFmtId="0" fontId="7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43" fontId="15" fillId="0" borderId="0" applyFont="0" applyFill="0" applyBorder="0" applyAlignment="0" applyProtection="0"/>
    <xf numFmtId="0" fontId="15" fillId="0" borderId="0"/>
    <xf numFmtId="0" fontId="7" fillId="0" borderId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7" fillId="0" borderId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7" fillId="0" borderId="0"/>
    <xf numFmtId="165" fontId="15" fillId="0" borderId="0"/>
    <xf numFmtId="43" fontId="15" fillId="0" borderId="0" applyFont="0" applyFill="0" applyBorder="0" applyAlignment="0" applyProtection="0"/>
    <xf numFmtId="165" fontId="36" fillId="0" borderId="0" applyNumberFormat="0" applyFill="0" applyBorder="0" applyAlignment="0" applyProtection="0">
      <alignment vertical="top"/>
      <protection locked="0"/>
    </xf>
    <xf numFmtId="0" fontId="15" fillId="0" borderId="0"/>
    <xf numFmtId="165" fontId="15" fillId="0" borderId="0"/>
    <xf numFmtId="0" fontId="15" fillId="0" borderId="0"/>
    <xf numFmtId="0" fontId="15" fillId="0" borderId="0"/>
    <xf numFmtId="165" fontId="15" fillId="0" borderId="0"/>
    <xf numFmtId="0" fontId="7" fillId="0" borderId="0"/>
    <xf numFmtId="0" fontId="15" fillId="0" borderId="0"/>
    <xf numFmtId="0" fontId="15" fillId="0" borderId="0"/>
    <xf numFmtId="0" fontId="37" fillId="38" borderId="0" applyNumberFormat="0" applyBorder="0" applyAlignment="0" applyProtection="0"/>
    <xf numFmtId="0" fontId="17" fillId="2" borderId="0" applyNumberFormat="0" applyBorder="0" applyAlignment="0" applyProtection="0"/>
    <xf numFmtId="0" fontId="37" fillId="42" borderId="0" applyNumberFormat="0" applyBorder="0" applyAlignment="0" applyProtection="0"/>
    <xf numFmtId="0" fontId="17" fillId="3" borderId="0" applyNumberFormat="0" applyBorder="0" applyAlignment="0" applyProtection="0"/>
    <xf numFmtId="0" fontId="37" fillId="46" borderId="0" applyNumberFormat="0" applyBorder="0" applyAlignment="0" applyProtection="0"/>
    <xf numFmtId="0" fontId="17" fillId="4" borderId="0" applyNumberFormat="0" applyBorder="0" applyAlignment="0" applyProtection="0"/>
    <xf numFmtId="0" fontId="37" fillId="50" borderId="0" applyNumberFormat="0" applyBorder="0" applyAlignment="0" applyProtection="0"/>
    <xf numFmtId="0" fontId="17" fillId="5" borderId="0" applyNumberFormat="0" applyBorder="0" applyAlignment="0" applyProtection="0"/>
    <xf numFmtId="0" fontId="37" fillId="54" borderId="0" applyNumberFormat="0" applyBorder="0" applyAlignment="0" applyProtection="0"/>
    <xf numFmtId="0" fontId="17" fillId="6" borderId="0" applyNumberFormat="0" applyBorder="0" applyAlignment="0" applyProtection="0"/>
    <xf numFmtId="0" fontId="37" fillId="58" borderId="0" applyNumberFormat="0" applyBorder="0" applyAlignment="0" applyProtection="0"/>
    <xf numFmtId="0" fontId="17" fillId="7" borderId="0" applyNumberFormat="0" applyBorder="0" applyAlignment="0" applyProtection="0"/>
    <xf numFmtId="0" fontId="37" fillId="39" borderId="0" applyNumberFormat="0" applyBorder="0" applyAlignment="0" applyProtection="0"/>
    <xf numFmtId="0" fontId="17" fillId="8" borderId="0" applyNumberFormat="0" applyBorder="0" applyAlignment="0" applyProtection="0"/>
    <xf numFmtId="0" fontId="37" fillId="43" borderId="0" applyNumberFormat="0" applyBorder="0" applyAlignment="0" applyProtection="0"/>
    <xf numFmtId="0" fontId="17" fillId="9" borderId="0" applyNumberFormat="0" applyBorder="0" applyAlignment="0" applyProtection="0"/>
    <xf numFmtId="0" fontId="37" fillId="47" borderId="0" applyNumberFormat="0" applyBorder="0" applyAlignment="0" applyProtection="0"/>
    <xf numFmtId="0" fontId="17" fillId="10" borderId="0" applyNumberFormat="0" applyBorder="0" applyAlignment="0" applyProtection="0"/>
    <xf numFmtId="0" fontId="37" fillId="51" borderId="0" applyNumberFormat="0" applyBorder="0" applyAlignment="0" applyProtection="0"/>
    <xf numFmtId="0" fontId="17" fillId="5" borderId="0" applyNumberFormat="0" applyBorder="0" applyAlignment="0" applyProtection="0"/>
    <xf numFmtId="0" fontId="37" fillId="55" borderId="0" applyNumberFormat="0" applyBorder="0" applyAlignment="0" applyProtection="0"/>
    <xf numFmtId="0" fontId="17" fillId="8" borderId="0" applyNumberFormat="0" applyBorder="0" applyAlignment="0" applyProtection="0"/>
    <xf numFmtId="0" fontId="37" fillId="59" borderId="0" applyNumberFormat="0" applyBorder="0" applyAlignment="0" applyProtection="0"/>
    <xf numFmtId="0" fontId="17" fillId="11" borderId="0" applyNumberFormat="0" applyBorder="0" applyAlignment="0" applyProtection="0"/>
    <xf numFmtId="0" fontId="38" fillId="40" borderId="0" applyNumberFormat="0" applyBorder="0" applyAlignment="0" applyProtection="0"/>
    <xf numFmtId="0" fontId="18" fillId="12" borderId="0" applyNumberFormat="0" applyBorder="0" applyAlignment="0" applyProtection="0"/>
    <xf numFmtId="0" fontId="38" fillId="44" borderId="0" applyNumberFormat="0" applyBorder="0" applyAlignment="0" applyProtection="0"/>
    <xf numFmtId="0" fontId="18" fillId="9" borderId="0" applyNumberFormat="0" applyBorder="0" applyAlignment="0" applyProtection="0"/>
    <xf numFmtId="0" fontId="38" fillId="48" borderId="0" applyNumberFormat="0" applyBorder="0" applyAlignment="0" applyProtection="0"/>
    <xf numFmtId="0" fontId="18" fillId="10" borderId="0" applyNumberFormat="0" applyBorder="0" applyAlignment="0" applyProtection="0"/>
    <xf numFmtId="0" fontId="38" fillId="52" borderId="0" applyNumberFormat="0" applyBorder="0" applyAlignment="0" applyProtection="0"/>
    <xf numFmtId="0" fontId="18" fillId="13" borderId="0" applyNumberFormat="0" applyBorder="0" applyAlignment="0" applyProtection="0"/>
    <xf numFmtId="0" fontId="38" fillId="56" borderId="0" applyNumberFormat="0" applyBorder="0" applyAlignment="0" applyProtection="0"/>
    <xf numFmtId="0" fontId="18" fillId="14" borderId="0" applyNumberFormat="0" applyBorder="0" applyAlignment="0" applyProtection="0"/>
    <xf numFmtId="0" fontId="38" fillId="60" borderId="0" applyNumberFormat="0" applyBorder="0" applyAlignment="0" applyProtection="0"/>
    <xf numFmtId="0" fontId="18" fillId="15" borderId="0" applyNumberFormat="0" applyBorder="0" applyAlignment="0" applyProtection="0"/>
    <xf numFmtId="0" fontId="38" fillId="37" borderId="0" applyNumberFormat="0" applyBorder="0" applyAlignment="0" applyProtection="0"/>
    <xf numFmtId="0" fontId="18" fillId="16" borderId="0" applyNumberFormat="0" applyBorder="0" applyAlignment="0" applyProtection="0"/>
    <xf numFmtId="0" fontId="38" fillId="41" borderId="0" applyNumberFormat="0" applyBorder="0" applyAlignment="0" applyProtection="0"/>
    <xf numFmtId="0" fontId="18" fillId="17" borderId="0" applyNumberFormat="0" applyBorder="0" applyAlignment="0" applyProtection="0"/>
    <xf numFmtId="0" fontId="38" fillId="45" borderId="0" applyNumberFormat="0" applyBorder="0" applyAlignment="0" applyProtection="0"/>
    <xf numFmtId="0" fontId="18" fillId="18" borderId="0" applyNumberFormat="0" applyBorder="0" applyAlignment="0" applyProtection="0"/>
    <xf numFmtId="0" fontId="38" fillId="49" borderId="0" applyNumberFormat="0" applyBorder="0" applyAlignment="0" applyProtection="0"/>
    <xf numFmtId="0" fontId="18" fillId="13" borderId="0" applyNumberFormat="0" applyBorder="0" applyAlignment="0" applyProtection="0"/>
    <xf numFmtId="0" fontId="38" fillId="53" borderId="0" applyNumberFormat="0" applyBorder="0" applyAlignment="0" applyProtection="0"/>
    <xf numFmtId="0" fontId="18" fillId="14" borderId="0" applyNumberFormat="0" applyBorder="0" applyAlignment="0" applyProtection="0"/>
    <xf numFmtId="0" fontId="38" fillId="57" borderId="0" applyNumberFormat="0" applyBorder="0" applyAlignment="0" applyProtection="0"/>
    <xf numFmtId="0" fontId="18" fillId="19" borderId="0" applyNumberFormat="0" applyBorder="0" applyAlignment="0" applyProtection="0"/>
    <xf numFmtId="0" fontId="39" fillId="31" borderId="0" applyNumberFormat="0" applyBorder="0" applyAlignment="0" applyProtection="0"/>
    <xf numFmtId="0" fontId="19" fillId="3" borderId="0" applyNumberFormat="0" applyBorder="0" applyAlignment="0" applyProtection="0"/>
    <xf numFmtId="0" fontId="40" fillId="34" borderId="21" applyNumberFormat="0" applyAlignment="0" applyProtection="0"/>
    <xf numFmtId="0" fontId="20" fillId="20" borderId="1" applyNumberFormat="0" applyAlignment="0" applyProtection="0"/>
    <xf numFmtId="0" fontId="41" fillId="35" borderId="24" applyNumberFormat="0" applyAlignment="0" applyProtection="0"/>
    <xf numFmtId="0" fontId="21" fillId="21" borderId="2" applyNumberFormat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3" fillId="30" borderId="0" applyNumberFormat="0" applyBorder="0" applyAlignment="0" applyProtection="0"/>
    <xf numFmtId="0" fontId="23" fillId="4" borderId="0" applyNumberFormat="0" applyBorder="0" applyAlignment="0" applyProtection="0"/>
    <xf numFmtId="0" fontId="44" fillId="0" borderId="18" applyNumberFormat="0" applyFill="0" applyAlignment="0" applyProtection="0"/>
    <xf numFmtId="0" fontId="24" fillId="0" borderId="3" applyNumberFormat="0" applyFill="0" applyAlignment="0" applyProtection="0"/>
    <xf numFmtId="0" fontId="45" fillId="0" borderId="19" applyNumberFormat="0" applyFill="0" applyAlignment="0" applyProtection="0"/>
    <xf numFmtId="0" fontId="25" fillId="0" borderId="4" applyNumberFormat="0" applyFill="0" applyAlignment="0" applyProtection="0"/>
    <xf numFmtId="0" fontId="46" fillId="0" borderId="20" applyNumberFormat="0" applyFill="0" applyAlignment="0" applyProtection="0"/>
    <xf numFmtId="0" fontId="2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7" fillId="33" borderId="21" applyNumberFormat="0" applyAlignment="0" applyProtection="0"/>
    <xf numFmtId="0" fontId="27" fillId="7" borderId="1" applyNumberFormat="0" applyAlignment="0" applyProtection="0"/>
    <xf numFmtId="0" fontId="48" fillId="0" borderId="23" applyNumberFormat="0" applyFill="0" applyAlignment="0" applyProtection="0"/>
    <xf numFmtId="0" fontId="28" fillId="0" borderId="6" applyNumberFormat="0" applyFill="0" applyAlignment="0" applyProtection="0"/>
    <xf numFmtId="0" fontId="49" fillId="32" borderId="0" applyNumberFormat="0" applyBorder="0" applyAlignment="0" applyProtection="0"/>
    <xf numFmtId="0" fontId="29" fillId="22" borderId="0" applyNumberFormat="0" applyBorder="0" applyAlignment="0" applyProtection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36" borderId="25" applyNumberFormat="0" applyFont="0" applyAlignment="0" applyProtection="0"/>
    <xf numFmtId="0" fontId="15" fillId="23" borderId="7" applyNumberFormat="0" applyFont="0" applyAlignment="0" applyProtection="0"/>
    <xf numFmtId="0" fontId="50" fillId="34" borderId="22" applyNumberFormat="0" applyAlignment="0" applyProtection="0"/>
    <xf numFmtId="0" fontId="30" fillId="20" borderId="8" applyNumberFormat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2" fillId="0" borderId="26" applyNumberFormat="0" applyFill="0" applyAlignment="0" applyProtection="0"/>
    <xf numFmtId="0" fontId="3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" fillId="0" borderId="0"/>
    <xf numFmtId="165" fontId="15" fillId="0" borderId="0"/>
    <xf numFmtId="165" fontId="7" fillId="0" borderId="0"/>
    <xf numFmtId="165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165" fontId="15" fillId="0" borderId="0"/>
    <xf numFmtId="165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" fillId="0" borderId="0"/>
    <xf numFmtId="0" fontId="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165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5" fillId="0" borderId="0"/>
  </cellStyleXfs>
  <cellXfs count="200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5" fillId="29" borderId="0" xfId="188" applyFill="1" applyAlignment="1">
      <alignment vertical="top" wrapText="1"/>
    </xf>
    <xf numFmtId="0" fontId="54" fillId="0" borderId="0" xfId="0" applyFont="1"/>
    <xf numFmtId="0" fontId="55" fillId="0" borderId="0" xfId="0" applyFont="1"/>
    <xf numFmtId="0" fontId="54" fillId="25" borderId="0" xfId="0" applyFont="1" applyFill="1"/>
    <xf numFmtId="43" fontId="54" fillId="25" borderId="0" xfId="156" applyFont="1" applyFill="1"/>
    <xf numFmtId="39" fontId="54" fillId="25" borderId="0" xfId="0" applyNumberFormat="1" applyFont="1" applyFill="1" applyAlignment="1">
      <alignment horizontal="left"/>
    </xf>
    <xf numFmtId="164" fontId="54" fillId="25" borderId="0" xfId="156" applyNumberFormat="1" applyFont="1" applyFill="1"/>
    <xf numFmtId="43" fontId="54" fillId="25" borderId="0" xfId="156" applyFont="1" applyFill="1" applyAlignment="1">
      <alignment horizontal="right"/>
    </xf>
    <xf numFmtId="0" fontId="56" fillId="0" borderId="0" xfId="0" applyFont="1"/>
    <xf numFmtId="0" fontId="56" fillId="0" borderId="0" xfId="0" applyFont="1" applyAlignment="1">
      <alignment horizontal="center"/>
    </xf>
    <xf numFmtId="0" fontId="57" fillId="0" borderId="11" xfId="0" applyFont="1" applyBorder="1"/>
    <xf numFmtId="14" fontId="57" fillId="0" borderId="11" xfId="507" applyNumberFormat="1" applyFont="1" applyBorder="1" applyAlignment="1">
      <alignment horizontal="center"/>
    </xf>
    <xf numFmtId="10" fontId="57" fillId="0" borderId="11" xfId="132" applyNumberFormat="1" applyFont="1" applyBorder="1" applyAlignment="1">
      <alignment horizontal="center"/>
    </xf>
    <xf numFmtId="38" fontId="57" fillId="0" borderId="12" xfId="507" applyNumberFormat="1" applyFont="1" applyBorder="1" applyAlignment="1">
      <alignment horizontal="center"/>
    </xf>
    <xf numFmtId="43" fontId="57" fillId="0" borderId="0" xfId="1590" applyFont="1"/>
    <xf numFmtId="0" fontId="57" fillId="0" borderId="0" xfId="0" applyFont="1"/>
    <xf numFmtId="38" fontId="56" fillId="27" borderId="14" xfId="507" applyNumberFormat="1" applyFont="1" applyFill="1" applyBorder="1" applyAlignment="1">
      <alignment horizontal="right"/>
    </xf>
    <xf numFmtId="4" fontId="56" fillId="0" borderId="0" xfId="0" applyNumberFormat="1" applyFont="1" applyAlignment="1">
      <alignment horizontal="left"/>
    </xf>
    <xf numFmtId="38" fontId="56" fillId="0" borderId="14" xfId="507" applyNumberFormat="1" applyFont="1" applyBorder="1" applyAlignment="1">
      <alignment horizontal="right"/>
    </xf>
    <xf numFmtId="38" fontId="56" fillId="26" borderId="14" xfId="507" applyNumberFormat="1" applyFont="1" applyFill="1" applyBorder="1" applyAlignment="1">
      <alignment horizontal="right"/>
    </xf>
    <xf numFmtId="43" fontId="56" fillId="0" borderId="0" xfId="156" applyFont="1"/>
    <xf numFmtId="39" fontId="56" fillId="0" borderId="0" xfId="507" applyNumberFormat="1" applyFont="1" applyBorder="1" applyAlignment="1">
      <alignment horizontal="center"/>
    </xf>
    <xf numFmtId="10" fontId="56" fillId="0" borderId="0" xfId="132" applyNumberFormat="1" applyFont="1" applyBorder="1" applyAlignment="1">
      <alignment horizontal="right"/>
    </xf>
    <xf numFmtId="10" fontId="56" fillId="0" borderId="0" xfId="132" applyNumberFormat="1" applyFont="1"/>
    <xf numFmtId="39" fontId="56" fillId="27" borderId="0" xfId="507" applyNumberFormat="1" applyFont="1" applyFill="1" applyBorder="1" applyAlignment="1">
      <alignment horizontal="center"/>
    </xf>
    <xf numFmtId="10" fontId="56" fillId="27" borderId="0" xfId="132" applyNumberFormat="1" applyFont="1" applyFill="1" applyBorder="1" applyAlignment="1">
      <alignment horizontal="right"/>
    </xf>
    <xf numFmtId="43" fontId="56" fillId="0" borderId="0" xfId="151" applyFont="1" applyAlignment="1">
      <alignment horizontal="center"/>
    </xf>
    <xf numFmtId="10" fontId="56" fillId="0" borderId="0" xfId="132" applyNumberFormat="1" applyFont="1" applyAlignment="1">
      <alignment horizontal="center"/>
    </xf>
    <xf numFmtId="164" fontId="56" fillId="0" borderId="0" xfId="151" applyNumberFormat="1" applyFont="1" applyAlignment="1">
      <alignment horizontal="center"/>
    </xf>
    <xf numFmtId="0" fontId="57" fillId="24" borderId="13" xfId="187" applyFont="1" applyFill="1" applyBorder="1" applyAlignment="1">
      <alignment horizontal="center"/>
    </xf>
    <xf numFmtId="0" fontId="57" fillId="24" borderId="0" xfId="187" applyFont="1" applyFill="1" applyAlignment="1">
      <alignment horizontal="center"/>
    </xf>
    <xf numFmtId="43" fontId="57" fillId="24" borderId="0" xfId="156" applyFont="1" applyFill="1" applyAlignment="1">
      <alignment horizontal="center"/>
    </xf>
    <xf numFmtId="43" fontId="57" fillId="24" borderId="14" xfId="156" applyFont="1" applyFill="1" applyBorder="1" applyAlignment="1">
      <alignment horizontal="center"/>
    </xf>
    <xf numFmtId="0" fontId="57" fillId="24" borderId="0" xfId="187" applyFont="1" applyFill="1" applyAlignment="1">
      <alignment horizontal="left"/>
    </xf>
    <xf numFmtId="0" fontId="56" fillId="25" borderId="13" xfId="187" applyFont="1" applyFill="1" applyBorder="1"/>
    <xf numFmtId="0" fontId="56" fillId="25" borderId="0" xfId="187" applyFont="1" applyFill="1"/>
    <xf numFmtId="0" fontId="59" fillId="25" borderId="0" xfId="187" applyFont="1" applyFill="1" applyAlignment="1">
      <alignment horizontal="center"/>
    </xf>
    <xf numFmtId="43" fontId="59" fillId="25" borderId="0" xfId="156" applyFont="1" applyFill="1" applyAlignment="1">
      <alignment horizontal="center"/>
    </xf>
    <xf numFmtId="43" fontId="59" fillId="25" borderId="14" xfId="156" applyFont="1" applyFill="1" applyBorder="1" applyAlignment="1">
      <alignment horizontal="center"/>
    </xf>
    <xf numFmtId="0" fontId="56" fillId="25" borderId="13" xfId="187" applyFont="1" applyFill="1" applyBorder="1" applyAlignment="1">
      <alignment horizontal="center"/>
    </xf>
    <xf numFmtId="39" fontId="56" fillId="25" borderId="0" xfId="187" applyNumberFormat="1" applyFont="1" applyFill="1" applyAlignment="1">
      <alignment horizontal="left"/>
    </xf>
    <xf numFmtId="2" fontId="56" fillId="25" borderId="0" xfId="148" applyNumberFormat="1" applyFont="1" applyFill="1" applyAlignment="1">
      <alignment horizontal="center"/>
    </xf>
    <xf numFmtId="37" fontId="56" fillId="25" borderId="0" xfId="148" applyNumberFormat="1" applyFont="1" applyFill="1" applyBorder="1" applyAlignment="1">
      <alignment horizontal="center"/>
    </xf>
    <xf numFmtId="4" fontId="56" fillId="25" borderId="0" xfId="148" applyNumberFormat="1" applyFont="1" applyFill="1" applyAlignment="1">
      <alignment horizontal="center"/>
    </xf>
    <xf numFmtId="39" fontId="56" fillId="25" borderId="14" xfId="148" applyNumberFormat="1" applyFont="1" applyFill="1" applyBorder="1" applyAlignment="1">
      <alignment horizontal="center"/>
    </xf>
    <xf numFmtId="0" fontId="56" fillId="25" borderId="15" xfId="187" applyFont="1" applyFill="1" applyBorder="1"/>
    <xf numFmtId="0" fontId="56" fillId="25" borderId="16" xfId="187" applyFont="1" applyFill="1" applyBorder="1"/>
    <xf numFmtId="43" fontId="56" fillId="25" borderId="16" xfId="156" applyFont="1" applyFill="1" applyBorder="1"/>
    <xf numFmtId="37" fontId="57" fillId="25" borderId="16" xfId="148" applyNumberFormat="1" applyFont="1" applyFill="1" applyBorder="1" applyAlignment="1">
      <alignment horizontal="center"/>
    </xf>
    <xf numFmtId="43" fontId="57" fillId="25" borderId="16" xfId="156" applyFont="1" applyFill="1" applyBorder="1" applyAlignment="1">
      <alignment horizontal="right"/>
    </xf>
    <xf numFmtId="39" fontId="57" fillId="25" borderId="17" xfId="148" applyNumberFormat="1" applyFont="1" applyFill="1" applyBorder="1" applyAlignment="1">
      <alignment horizontal="center"/>
    </xf>
    <xf numFmtId="0" fontId="56" fillId="24" borderId="10" xfId="0" applyFont="1" applyFill="1" applyBorder="1"/>
    <xf numFmtId="0" fontId="60" fillId="0" borderId="0" xfId="0" applyFont="1" applyAlignment="1">
      <alignment horizontal="center"/>
    </xf>
    <xf numFmtId="0" fontId="56" fillId="25" borderId="13" xfId="0" applyFont="1" applyFill="1" applyBorder="1"/>
    <xf numFmtId="0" fontId="56" fillId="25" borderId="0" xfId="0" applyFont="1" applyFill="1"/>
    <xf numFmtId="0" fontId="57" fillId="25" borderId="0" xfId="0" applyFont="1" applyFill="1" applyAlignment="1">
      <alignment horizontal="right"/>
    </xf>
    <xf numFmtId="0" fontId="57" fillId="25" borderId="0" xfId="0" applyFont="1" applyFill="1" applyAlignment="1">
      <alignment horizontal="center"/>
    </xf>
    <xf numFmtId="0" fontId="57" fillId="25" borderId="14" xfId="0" applyFont="1" applyFill="1" applyBorder="1" applyAlignment="1">
      <alignment horizontal="center"/>
    </xf>
    <xf numFmtId="0" fontId="56" fillId="24" borderId="13" xfId="0" applyFont="1" applyFill="1" applyBorder="1"/>
    <xf numFmtId="0" fontId="57" fillId="24" borderId="0" xfId="0" applyFont="1" applyFill="1"/>
    <xf numFmtId="43" fontId="56" fillId="24" borderId="0" xfId="20484" applyFont="1" applyFill="1" applyBorder="1" applyAlignment="1">
      <alignment horizontal="center"/>
    </xf>
    <xf numFmtId="10" fontId="56" fillId="24" borderId="14" xfId="170" applyNumberFormat="1" applyFont="1" applyFill="1" applyBorder="1" applyAlignment="1">
      <alignment horizontal="center"/>
    </xf>
    <xf numFmtId="43" fontId="56" fillId="24" borderId="0" xfId="20484" applyFont="1" applyFill="1" applyBorder="1" applyAlignment="1">
      <alignment horizontal="center" wrapText="1"/>
    </xf>
    <xf numFmtId="0" fontId="60" fillId="25" borderId="0" xfId="0" applyFont="1" applyFill="1"/>
    <xf numFmtId="0" fontId="61" fillId="25" borderId="0" xfId="0" applyFont="1" applyFill="1"/>
    <xf numFmtId="0" fontId="61" fillId="25" borderId="14" xfId="0" applyFont="1" applyFill="1" applyBorder="1"/>
    <xf numFmtId="0" fontId="60" fillId="24" borderId="0" xfId="0" applyFont="1" applyFill="1"/>
    <xf numFmtId="0" fontId="57" fillId="25" borderId="0" xfId="0" applyFont="1" applyFill="1"/>
    <xf numFmtId="0" fontId="57" fillId="25" borderId="0" xfId="0" applyFont="1" applyFill="1" applyAlignment="1">
      <alignment horizontal="center" wrapText="1"/>
    </xf>
    <xf numFmtId="10" fontId="62" fillId="25" borderId="0" xfId="132" applyNumberFormat="1" applyFont="1" applyFill="1" applyBorder="1" applyAlignment="1">
      <alignment horizontal="center"/>
    </xf>
    <xf numFmtId="2" fontId="56" fillId="0" borderId="0" xfId="0" applyNumberFormat="1" applyFont="1" applyAlignment="1">
      <alignment horizontal="center"/>
    </xf>
    <xf numFmtId="43" fontId="56" fillId="25" borderId="0" xfId="156" applyFont="1" applyFill="1" applyBorder="1"/>
    <xf numFmtId="10" fontId="63" fillId="25" borderId="0" xfId="132" applyNumberFormat="1" applyFont="1" applyFill="1" applyBorder="1" applyAlignment="1">
      <alignment horizontal="center"/>
    </xf>
    <xf numFmtId="0" fontId="56" fillId="24" borderId="15" xfId="0" applyFont="1" applyFill="1" applyBorder="1"/>
    <xf numFmtId="0" fontId="56" fillId="24" borderId="16" xfId="0" applyFont="1" applyFill="1" applyBorder="1"/>
    <xf numFmtId="0" fontId="56" fillId="24" borderId="17" xfId="0" applyFont="1" applyFill="1" applyBorder="1"/>
    <xf numFmtId="43" fontId="56" fillId="25" borderId="0" xfId="20489" applyFont="1" applyFill="1"/>
    <xf numFmtId="0" fontId="56" fillId="25" borderId="0" xfId="0" applyFont="1" applyFill="1" applyAlignment="1">
      <alignment horizontal="center"/>
    </xf>
    <xf numFmtId="10" fontId="56" fillId="25" borderId="0" xfId="170" applyNumberFormat="1" applyFont="1" applyFill="1"/>
    <xf numFmtId="4" fontId="56" fillId="25" borderId="0" xfId="0" applyNumberFormat="1" applyFont="1" applyFill="1"/>
    <xf numFmtId="43" fontId="56" fillId="25" borderId="0" xfId="0" applyNumberFormat="1" applyFont="1" applyFill="1"/>
    <xf numFmtId="4" fontId="56" fillId="0" borderId="0" xfId="0" applyNumberFormat="1" applyFont="1"/>
    <xf numFmtId="9" fontId="56" fillId="25" borderId="0" xfId="170" applyFont="1" applyFill="1"/>
    <xf numFmtId="0" fontId="64" fillId="25" borderId="0" xfId="0" applyFont="1" applyFill="1"/>
    <xf numFmtId="0" fontId="57" fillId="0" borderId="10" xfId="0" applyFont="1" applyBorder="1"/>
    <xf numFmtId="0" fontId="58" fillId="27" borderId="13" xfId="0" applyFont="1" applyFill="1" applyBorder="1"/>
    <xf numFmtId="0" fontId="65" fillId="0" borderId="13" xfId="0" applyFont="1" applyBorder="1" applyAlignment="1">
      <alignment horizontal="right"/>
    </xf>
    <xf numFmtId="4" fontId="56" fillId="0" borderId="13" xfId="0" applyNumberFormat="1" applyFont="1" applyBorder="1" applyAlignment="1">
      <alignment horizontal="left"/>
    </xf>
    <xf numFmtId="0" fontId="56" fillId="0" borderId="13" xfId="0" applyFont="1" applyBorder="1"/>
    <xf numFmtId="0" fontId="65" fillId="0" borderId="15" xfId="0" applyFont="1" applyBorder="1" applyAlignment="1">
      <alignment horizontal="right"/>
    </xf>
    <xf numFmtId="9" fontId="56" fillId="0" borderId="0" xfId="132" applyFont="1"/>
    <xf numFmtId="43" fontId="56" fillId="0" borderId="0" xfId="578" applyFont="1"/>
    <xf numFmtId="2" fontId="56" fillId="25" borderId="14" xfId="0" applyNumberFormat="1" applyFont="1" applyFill="1" applyBorder="1" applyAlignment="1">
      <alignment horizontal="center"/>
    </xf>
    <xf numFmtId="166" fontId="56" fillId="0" borderId="0" xfId="0" applyNumberFormat="1" applyFont="1"/>
    <xf numFmtId="0" fontId="56" fillId="0" borderId="13" xfId="0" applyFont="1" applyBorder="1" applyAlignment="1">
      <alignment horizontal="right"/>
    </xf>
    <xf numFmtId="4" fontId="58" fillId="27" borderId="0" xfId="0" applyNumberFormat="1" applyFont="1" applyFill="1" applyAlignment="1">
      <alignment horizontal="left"/>
    </xf>
    <xf numFmtId="43" fontId="56" fillId="27" borderId="0" xfId="507" applyFont="1" applyFill="1" applyBorder="1" applyAlignment="1">
      <alignment horizontal="center"/>
    </xf>
    <xf numFmtId="10" fontId="56" fillId="27" borderId="0" xfId="132" applyNumberFormat="1" applyFont="1" applyFill="1" applyBorder="1" applyAlignment="1">
      <alignment horizontal="center"/>
    </xf>
    <xf numFmtId="4" fontId="56" fillId="26" borderId="0" xfId="0" applyNumberFormat="1" applyFont="1" applyFill="1" applyAlignment="1">
      <alignment horizontal="left"/>
    </xf>
    <xf numFmtId="39" fontId="56" fillId="26" borderId="0" xfId="507" applyNumberFormat="1" applyFont="1" applyFill="1" applyBorder="1" applyAlignment="1">
      <alignment horizontal="center" wrapText="1"/>
    </xf>
    <xf numFmtId="10" fontId="56" fillId="26" borderId="0" xfId="132" applyNumberFormat="1" applyFont="1" applyFill="1" applyBorder="1" applyAlignment="1">
      <alignment horizontal="right"/>
    </xf>
    <xf numFmtId="39" fontId="56" fillId="26" borderId="0" xfId="507" applyNumberFormat="1" applyFont="1" applyFill="1" applyBorder="1" applyAlignment="1">
      <alignment horizontal="center"/>
    </xf>
    <xf numFmtId="4" fontId="56" fillId="26" borderId="16" xfId="0" applyNumberFormat="1" applyFont="1" applyFill="1" applyBorder="1" applyAlignment="1">
      <alignment horizontal="left"/>
    </xf>
    <xf numFmtId="39" fontId="56" fillId="26" borderId="16" xfId="507" applyNumberFormat="1" applyFont="1" applyFill="1" applyBorder="1" applyAlignment="1">
      <alignment horizontal="center"/>
    </xf>
    <xf numFmtId="10" fontId="56" fillId="26" borderId="16" xfId="132" applyNumberFormat="1" applyFont="1" applyFill="1" applyBorder="1" applyAlignment="1">
      <alignment horizontal="right"/>
    </xf>
    <xf numFmtId="38" fontId="56" fillId="26" borderId="17" xfId="507" applyNumberFormat="1" applyFont="1" applyFill="1" applyBorder="1" applyAlignment="1">
      <alignment horizontal="right"/>
    </xf>
    <xf numFmtId="10" fontId="63" fillId="24" borderId="0" xfId="170" applyNumberFormat="1" applyFont="1" applyFill="1" applyBorder="1" applyAlignment="1">
      <alignment horizontal="center"/>
    </xf>
    <xf numFmtId="165" fontId="56" fillId="61" borderId="27" xfId="503" applyNumberFormat="1" applyFont="1" applyFill="1" applyBorder="1"/>
    <xf numFmtId="0" fontId="57" fillId="62" borderId="27" xfId="40655" applyFont="1" applyFill="1" applyBorder="1" applyAlignment="1">
      <alignment horizontal="center"/>
    </xf>
    <xf numFmtId="165" fontId="57" fillId="61" borderId="29" xfId="503" applyNumberFormat="1" applyFont="1" applyFill="1" applyBorder="1" applyAlignment="1">
      <alignment horizontal="center"/>
    </xf>
    <xf numFmtId="0" fontId="56" fillId="24" borderId="28" xfId="15559" applyFont="1" applyFill="1" applyBorder="1"/>
    <xf numFmtId="0" fontId="57" fillId="24" borderId="30" xfId="15559" applyFont="1" applyFill="1" applyBorder="1" applyAlignment="1">
      <alignment horizontal="center"/>
    </xf>
    <xf numFmtId="0" fontId="57" fillId="24" borderId="31" xfId="15559" applyFont="1" applyFill="1" applyBorder="1" applyAlignment="1">
      <alignment horizontal="center"/>
    </xf>
    <xf numFmtId="0" fontId="57" fillId="29" borderId="29" xfId="15559" applyFont="1" applyFill="1" applyBorder="1"/>
    <xf numFmtId="43" fontId="56" fillId="25" borderId="32" xfId="477" applyFont="1" applyFill="1" applyBorder="1" applyAlignment="1">
      <alignment horizontal="center"/>
    </xf>
    <xf numFmtId="9" fontId="57" fillId="29" borderId="29" xfId="504" applyFont="1" applyFill="1" applyBorder="1" applyAlignment="1">
      <alignment horizontal="center"/>
    </xf>
    <xf numFmtId="0" fontId="57" fillId="29" borderId="32" xfId="15559" applyFont="1" applyFill="1" applyBorder="1"/>
    <xf numFmtId="38" fontId="57" fillId="25" borderId="32" xfId="40656" applyNumberFormat="1" applyFont="1" applyFill="1" applyBorder="1" applyAlignment="1">
      <alignment horizontal="center"/>
    </xf>
    <xf numFmtId="9" fontId="57" fillId="29" borderId="32" xfId="504" applyFont="1" applyFill="1" applyBorder="1" applyAlignment="1">
      <alignment horizontal="center"/>
    </xf>
    <xf numFmtId="0" fontId="56" fillId="25" borderId="32" xfId="15559" applyFont="1" applyFill="1" applyBorder="1" applyAlignment="1">
      <alignment wrapText="1"/>
    </xf>
    <xf numFmtId="38" fontId="56" fillId="25" borderId="32" xfId="40656" applyNumberFormat="1" applyFont="1" applyFill="1" applyBorder="1" applyAlignment="1">
      <alignment horizontal="center"/>
    </xf>
    <xf numFmtId="0" fontId="57" fillId="25" borderId="32" xfId="15559" applyFont="1" applyFill="1" applyBorder="1"/>
    <xf numFmtId="38" fontId="57" fillId="25" borderId="33" xfId="40656" applyNumberFormat="1" applyFont="1" applyFill="1" applyBorder="1" applyAlignment="1">
      <alignment horizontal="center"/>
    </xf>
    <xf numFmtId="9" fontId="57" fillId="29" borderId="33" xfId="504" applyFont="1" applyFill="1" applyBorder="1" applyAlignment="1">
      <alignment horizontal="center"/>
    </xf>
    <xf numFmtId="0" fontId="57" fillId="29" borderId="34" xfId="15559" applyFont="1" applyFill="1" applyBorder="1" applyAlignment="1">
      <alignment horizontal="left"/>
    </xf>
    <xf numFmtId="38" fontId="57" fillId="25" borderId="35" xfId="40656" applyNumberFormat="1" applyFont="1" applyFill="1" applyBorder="1" applyAlignment="1">
      <alignment horizontal="center"/>
    </xf>
    <xf numFmtId="17" fontId="57" fillId="25" borderId="32" xfId="477" applyNumberFormat="1" applyFont="1" applyFill="1" applyBorder="1" applyAlignment="1">
      <alignment horizontal="center"/>
    </xf>
    <xf numFmtId="0" fontId="57" fillId="29" borderId="35" xfId="15559" applyFont="1" applyFill="1" applyBorder="1" applyAlignment="1">
      <alignment horizontal="left"/>
    </xf>
    <xf numFmtId="38" fontId="56" fillId="25" borderId="35" xfId="40656" applyNumberFormat="1" applyFont="1" applyFill="1" applyBorder="1" applyAlignment="1">
      <alignment horizontal="center"/>
    </xf>
    <xf numFmtId="0" fontId="56" fillId="29" borderId="35" xfId="15559" applyFont="1" applyFill="1" applyBorder="1" applyAlignment="1">
      <alignment horizontal="left"/>
    </xf>
    <xf numFmtId="9" fontId="56" fillId="29" borderId="32" xfId="504" applyFont="1" applyFill="1" applyBorder="1" applyAlignment="1">
      <alignment horizontal="center"/>
    </xf>
    <xf numFmtId="0" fontId="57" fillId="25" borderId="34" xfId="15559" applyFont="1" applyFill="1" applyBorder="1" applyAlignment="1">
      <alignment horizontal="justify"/>
    </xf>
    <xf numFmtId="165" fontId="56" fillId="24" borderId="27" xfId="40657" applyFont="1" applyFill="1" applyBorder="1"/>
    <xf numFmtId="0" fontId="57" fillId="62" borderId="27" xfId="40657" applyNumberFormat="1" applyFont="1" applyFill="1" applyBorder="1" applyAlignment="1">
      <alignment horizontal="center"/>
    </xf>
    <xf numFmtId="165" fontId="57" fillId="24" borderId="29" xfId="40657" applyFont="1" applyFill="1" applyBorder="1" applyAlignment="1">
      <alignment horizontal="center"/>
    </xf>
    <xf numFmtId="165" fontId="56" fillId="24" borderId="28" xfId="40657" applyFont="1" applyFill="1" applyBorder="1"/>
    <xf numFmtId="165" fontId="57" fillId="24" borderId="28" xfId="40657" applyFont="1" applyFill="1" applyBorder="1" applyAlignment="1">
      <alignment horizontal="center"/>
    </xf>
    <xf numFmtId="165" fontId="57" fillId="24" borderId="30" xfId="40657" applyFont="1" applyFill="1" applyBorder="1" applyAlignment="1">
      <alignment horizontal="center"/>
    </xf>
    <xf numFmtId="165" fontId="57" fillId="29" borderId="29" xfId="40657" applyFont="1" applyFill="1" applyBorder="1"/>
    <xf numFmtId="43" fontId="56" fillId="29" borderId="35" xfId="477" applyFont="1" applyFill="1" applyBorder="1" applyAlignment="1">
      <alignment horizontal="center"/>
    </xf>
    <xf numFmtId="165" fontId="57" fillId="29" borderId="32" xfId="40657" applyFont="1" applyFill="1" applyBorder="1"/>
    <xf numFmtId="38" fontId="57" fillId="29" borderId="35" xfId="477" applyNumberFormat="1" applyFont="1" applyFill="1" applyBorder="1" applyAlignment="1">
      <alignment horizontal="center"/>
    </xf>
    <xf numFmtId="165" fontId="56" fillId="29" borderId="32" xfId="40657" applyFont="1" applyFill="1" applyBorder="1"/>
    <xf numFmtId="38" fontId="56" fillId="29" borderId="35" xfId="477" applyNumberFormat="1" applyFont="1" applyFill="1" applyBorder="1" applyAlignment="1">
      <alignment horizontal="center"/>
    </xf>
    <xf numFmtId="165" fontId="57" fillId="29" borderId="34" xfId="40657" applyFont="1" applyFill="1" applyBorder="1" applyAlignment="1">
      <alignment horizontal="left"/>
    </xf>
    <xf numFmtId="38" fontId="57" fillId="29" borderId="33" xfId="477" applyNumberFormat="1" applyFont="1" applyFill="1" applyBorder="1" applyAlignment="1">
      <alignment horizontal="center"/>
    </xf>
    <xf numFmtId="164" fontId="57" fillId="29" borderId="35" xfId="477" applyNumberFormat="1" applyFont="1" applyFill="1" applyBorder="1" applyAlignment="1">
      <alignment horizontal="center"/>
    </xf>
    <xf numFmtId="165" fontId="57" fillId="29" borderId="35" xfId="40657" applyFont="1" applyFill="1" applyBorder="1" applyAlignment="1">
      <alignment horizontal="left"/>
    </xf>
    <xf numFmtId="164" fontId="56" fillId="29" borderId="35" xfId="477" applyNumberFormat="1" applyFont="1" applyFill="1" applyBorder="1" applyAlignment="1">
      <alignment horizontal="center"/>
    </xf>
    <xf numFmtId="165" fontId="56" fillId="29" borderId="35" xfId="40657" applyFont="1" applyFill="1" applyBorder="1" applyAlignment="1">
      <alignment horizontal="left"/>
    </xf>
    <xf numFmtId="0" fontId="57" fillId="25" borderId="34" xfId="518" applyFont="1" applyFill="1" applyBorder="1" applyAlignment="1">
      <alignment horizontal="justify"/>
    </xf>
    <xf numFmtId="165" fontId="57" fillId="61" borderId="27" xfId="503" applyNumberFormat="1" applyFont="1" applyFill="1" applyBorder="1"/>
    <xf numFmtId="0" fontId="57" fillId="62" borderId="27" xfId="0" applyFont="1" applyFill="1" applyBorder="1" applyAlignment="1">
      <alignment horizontal="center"/>
    </xf>
    <xf numFmtId="165" fontId="57" fillId="61" borderId="28" xfId="503" applyNumberFormat="1" applyFont="1" applyFill="1" applyBorder="1"/>
    <xf numFmtId="165" fontId="57" fillId="61" borderId="28" xfId="503" applyNumberFormat="1" applyFont="1" applyFill="1" applyBorder="1" applyAlignment="1">
      <alignment horizontal="center"/>
    </xf>
    <xf numFmtId="165" fontId="57" fillId="61" borderId="30" xfId="503" applyNumberFormat="1" applyFont="1" applyFill="1" applyBorder="1" applyAlignment="1">
      <alignment horizontal="center"/>
    </xf>
    <xf numFmtId="165" fontId="57" fillId="63" borderId="29" xfId="503" applyNumberFormat="1" applyFont="1" applyFill="1" applyBorder="1"/>
    <xf numFmtId="2" fontId="57" fillId="63" borderId="29" xfId="503" applyNumberFormat="1" applyFont="1" applyFill="1" applyBorder="1" applyAlignment="1">
      <alignment horizontal="right"/>
    </xf>
    <xf numFmtId="9" fontId="57" fillId="63" borderId="39" xfId="504" applyFont="1" applyFill="1" applyBorder="1" applyAlignment="1">
      <alignment horizontal="center"/>
    </xf>
    <xf numFmtId="165" fontId="57" fillId="63" borderId="32" xfId="503" applyNumberFormat="1" applyFont="1" applyFill="1" applyBorder="1"/>
    <xf numFmtId="38" fontId="57" fillId="63" borderId="32" xfId="477" applyNumberFormat="1" applyFont="1" applyFill="1" applyBorder="1" applyAlignment="1">
      <alignment horizontal="center"/>
    </xf>
    <xf numFmtId="9" fontId="57" fillId="63" borderId="36" xfId="504" applyFont="1" applyFill="1" applyBorder="1" applyAlignment="1">
      <alignment horizontal="center"/>
    </xf>
    <xf numFmtId="165" fontId="56" fillId="63" borderId="32" xfId="503" applyNumberFormat="1" applyFont="1" applyFill="1" applyBorder="1"/>
    <xf numFmtId="38" fontId="56" fillId="63" borderId="32" xfId="477" applyNumberFormat="1" applyFont="1" applyFill="1" applyBorder="1" applyAlignment="1">
      <alignment horizontal="center"/>
    </xf>
    <xf numFmtId="38" fontId="57" fillId="63" borderId="36" xfId="477" applyNumberFormat="1" applyFont="1" applyFill="1" applyBorder="1" applyAlignment="1">
      <alignment horizontal="center"/>
    </xf>
    <xf numFmtId="38" fontId="56" fillId="63" borderId="36" xfId="477" applyNumberFormat="1" applyFont="1" applyFill="1" applyBorder="1" applyAlignment="1">
      <alignment horizontal="center"/>
    </xf>
    <xf numFmtId="38" fontId="57" fillId="63" borderId="33" xfId="477" applyNumberFormat="1" applyFont="1" applyFill="1" applyBorder="1" applyAlignment="1">
      <alignment horizontal="center"/>
    </xf>
    <xf numFmtId="9" fontId="57" fillId="63" borderId="33" xfId="504" applyFont="1" applyFill="1" applyBorder="1" applyAlignment="1">
      <alignment horizontal="center"/>
    </xf>
    <xf numFmtId="165" fontId="57" fillId="63" borderId="34" xfId="503" applyNumberFormat="1" applyFont="1" applyFill="1" applyBorder="1" applyAlignment="1">
      <alignment horizontal="left"/>
    </xf>
    <xf numFmtId="165" fontId="57" fillId="63" borderId="35" xfId="503" applyNumberFormat="1" applyFont="1" applyFill="1" applyBorder="1" applyAlignment="1">
      <alignment horizontal="left"/>
    </xf>
    <xf numFmtId="165" fontId="56" fillId="63" borderId="35" xfId="503" applyNumberFormat="1" applyFont="1" applyFill="1" applyBorder="1" applyAlignment="1">
      <alignment horizontal="left"/>
    </xf>
    <xf numFmtId="9" fontId="56" fillId="63" borderId="36" xfId="504" applyFont="1" applyFill="1" applyBorder="1" applyAlignment="1">
      <alignment horizontal="center"/>
    </xf>
    <xf numFmtId="9" fontId="57" fillId="63" borderId="40" xfId="504" applyFont="1" applyFill="1" applyBorder="1" applyAlignment="1">
      <alignment horizontal="center"/>
    </xf>
    <xf numFmtId="0" fontId="57" fillId="24" borderId="10" xfId="187" applyFont="1" applyFill="1" applyBorder="1" applyAlignment="1">
      <alignment horizontal="center"/>
    </xf>
    <xf numFmtId="0" fontId="57" fillId="24" borderId="11" xfId="187" applyFont="1" applyFill="1" applyBorder="1" applyAlignment="1">
      <alignment horizontal="center"/>
    </xf>
    <xf numFmtId="0" fontId="57" fillId="24" borderId="12" xfId="187" applyFont="1" applyFill="1" applyBorder="1" applyAlignment="1">
      <alignment horizontal="center"/>
    </xf>
    <xf numFmtId="3" fontId="56" fillId="24" borderId="0" xfId="0" applyNumberFormat="1" applyFont="1" applyFill="1" applyAlignment="1">
      <alignment horizontal="center"/>
    </xf>
    <xf numFmtId="3" fontId="56" fillId="24" borderId="14" xfId="0" applyNumberFormat="1" applyFont="1" applyFill="1" applyBorder="1" applyAlignment="1">
      <alignment horizontal="center"/>
    </xf>
    <xf numFmtId="0" fontId="57" fillId="24" borderId="11" xfId="0" applyFont="1" applyFill="1" applyBorder="1" applyAlignment="1">
      <alignment horizontal="center"/>
    </xf>
    <xf numFmtId="0" fontId="57" fillId="24" borderId="12" xfId="0" applyFont="1" applyFill="1" applyBorder="1" applyAlignment="1">
      <alignment horizontal="center"/>
    </xf>
    <xf numFmtId="14" fontId="57" fillId="24" borderId="0" xfId="0" applyNumberFormat="1" applyFont="1" applyFill="1" applyAlignment="1">
      <alignment horizontal="center"/>
    </xf>
    <xf numFmtId="0" fontId="57" fillId="24" borderId="0" xfId="0" applyFont="1" applyFill="1" applyAlignment="1">
      <alignment horizontal="center"/>
    </xf>
    <xf numFmtId="14" fontId="57" fillId="24" borderId="14" xfId="0" applyNumberFormat="1" applyFont="1" applyFill="1" applyBorder="1" applyAlignment="1">
      <alignment horizontal="center"/>
    </xf>
    <xf numFmtId="4" fontId="56" fillId="24" borderId="0" xfId="0" applyNumberFormat="1" applyFont="1" applyFill="1" applyAlignment="1">
      <alignment horizontal="center"/>
    </xf>
    <xf numFmtId="4" fontId="56" fillId="24" borderId="14" xfId="0" applyNumberFormat="1" applyFont="1" applyFill="1" applyBorder="1" applyAlignment="1">
      <alignment horizontal="center"/>
    </xf>
    <xf numFmtId="165" fontId="57" fillId="61" borderId="27" xfId="503" applyNumberFormat="1" applyFont="1" applyFill="1" applyBorder="1" applyAlignment="1">
      <alignment horizontal="center"/>
    </xf>
    <xf numFmtId="165" fontId="57" fillId="61" borderId="38" xfId="503" applyNumberFormat="1" applyFont="1" applyFill="1" applyBorder="1" applyAlignment="1">
      <alignment horizontal="center"/>
    </xf>
    <xf numFmtId="165" fontId="57" fillId="61" borderId="39" xfId="503" applyNumberFormat="1" applyFont="1" applyFill="1" applyBorder="1" applyAlignment="1">
      <alignment horizontal="center"/>
    </xf>
    <xf numFmtId="0" fontId="57" fillId="24" borderId="28" xfId="518" applyFont="1" applyFill="1" applyBorder="1" applyAlignment="1">
      <alignment horizontal="center"/>
    </xf>
    <xf numFmtId="0" fontId="57" fillId="24" borderId="31" xfId="518" applyFont="1" applyFill="1" applyBorder="1" applyAlignment="1">
      <alignment horizontal="center"/>
    </xf>
    <xf numFmtId="0" fontId="57" fillId="24" borderId="37" xfId="518" applyFont="1" applyFill="1" applyBorder="1" applyAlignment="1">
      <alignment horizontal="center"/>
    </xf>
    <xf numFmtId="0" fontId="64" fillId="25" borderId="0" xfId="0" applyFont="1" applyFill="1" applyAlignment="1">
      <alignment horizontal="center"/>
    </xf>
    <xf numFmtId="0" fontId="57" fillId="24" borderId="27" xfId="15559" applyFont="1" applyFill="1" applyBorder="1" applyAlignment="1">
      <alignment horizontal="center"/>
    </xf>
    <xf numFmtId="0" fontId="57" fillId="24" borderId="29" xfId="15559" applyFont="1" applyFill="1" applyBorder="1" applyAlignment="1">
      <alignment horizontal="center"/>
    </xf>
    <xf numFmtId="0" fontId="57" fillId="24" borderId="30" xfId="518" applyFont="1" applyFill="1" applyBorder="1" applyAlignment="1">
      <alignment horizontal="center"/>
    </xf>
    <xf numFmtId="165" fontId="57" fillId="24" borderId="27" xfId="40657" applyFont="1" applyFill="1" applyBorder="1" applyAlignment="1">
      <alignment horizontal="center"/>
    </xf>
    <xf numFmtId="165" fontId="57" fillId="24" borderId="29" xfId="40657" applyFont="1" applyFill="1" applyBorder="1" applyAlignment="1">
      <alignment horizontal="center"/>
    </xf>
  </cellXfs>
  <cellStyles count="4065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19" xfId="40656" xr:uid="{EEAC9CB6-9D63-4EDE-9610-ECBCEBDD012A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2" xfId="40657" xr:uid="{9A2993BC-C14F-4C43-97A1-3941F21F1FF5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49" xfId="40655" xr:uid="{F74BFD40-F926-4CEB-89C1-C0EFA0C52A5B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1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CK328" sqref="CK328"/>
    </sheetView>
  </sheetViews>
  <sheetFormatPr defaultColWidth="0" defaultRowHeight="0" customHeight="1" zeroHeight="1" x14ac:dyDescent="0.25"/>
  <cols>
    <col min="1" max="1" width="23.5703125" style="11" customWidth="1"/>
    <col min="2" max="2" width="49.28515625" style="11" bestFit="1" customWidth="1"/>
    <col min="3" max="3" width="51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45720</v>
      </c>
      <c r="E2" s="14">
        <v>45719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1.68</v>
      </c>
      <c r="E4" s="24">
        <v>1.76</v>
      </c>
      <c r="F4" s="25">
        <v>-4.5455000000000002E-2</v>
      </c>
      <c r="G4" s="21">
        <v>1481387</v>
      </c>
      <c r="H4" s="11"/>
      <c r="I4" s="11"/>
    </row>
    <row r="5" spans="2:14" ht="15" x14ac:dyDescent="0.25">
      <c r="B5" s="89" t="s">
        <v>8</v>
      </c>
      <c r="C5" s="101" t="s">
        <v>9</v>
      </c>
      <c r="D5" s="102">
        <v>545</v>
      </c>
      <c r="E5" s="102">
        <v>545</v>
      </c>
      <c r="F5" s="103">
        <v>0</v>
      </c>
      <c r="G5" s="22">
        <v>127635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785</v>
      </c>
      <c r="E6" s="24">
        <v>785</v>
      </c>
      <c r="F6" s="25">
        <v>0</v>
      </c>
      <c r="G6" s="21">
        <v>99372</v>
      </c>
      <c r="H6" s="11"/>
      <c r="I6" s="11"/>
    </row>
    <row r="7" spans="2:14" ht="15" customHeight="1" x14ac:dyDescent="0.25">
      <c r="B7" s="89" t="s">
        <v>11</v>
      </c>
      <c r="C7" s="101" t="s">
        <v>12</v>
      </c>
      <c r="D7" s="104">
        <v>3</v>
      </c>
      <c r="E7" s="104">
        <v>3</v>
      </c>
      <c r="F7" s="103">
        <v>0</v>
      </c>
      <c r="G7" s="22">
        <v>26160724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7.85</v>
      </c>
      <c r="E8" s="24">
        <v>7.51</v>
      </c>
      <c r="F8" s="25">
        <v>4.5273000000000001E-2</v>
      </c>
      <c r="G8" s="21">
        <v>3691377</v>
      </c>
      <c r="H8" s="11"/>
      <c r="I8" s="11"/>
    </row>
    <row r="9" spans="2:14" ht="15" customHeight="1" x14ac:dyDescent="0.25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8"/>
      <c r="D10" s="27" t="s">
        <v>5</v>
      </c>
      <c r="E10" s="27" t="s">
        <v>5</v>
      </c>
      <c r="F10" s="28"/>
      <c r="G10" s="19" t="s">
        <v>5</v>
      </c>
      <c r="H10" s="11"/>
      <c r="I10" s="11"/>
    </row>
    <row r="11" spans="2:14" ht="15" customHeight="1" x14ac:dyDescent="0.25">
      <c r="B11" s="89" t="s">
        <v>16</v>
      </c>
      <c r="C11" s="20" t="s">
        <v>17</v>
      </c>
      <c r="D11" s="24">
        <v>8.6</v>
      </c>
      <c r="E11" s="24">
        <v>8.6</v>
      </c>
      <c r="F11" s="25">
        <v>0</v>
      </c>
      <c r="G11" s="21">
        <v>66178</v>
      </c>
      <c r="H11" s="11"/>
      <c r="I11" s="11"/>
    </row>
    <row r="12" spans="2:14" ht="15" customHeight="1" x14ac:dyDescent="0.25">
      <c r="B12" s="89" t="s">
        <v>8</v>
      </c>
      <c r="C12" s="101" t="s">
        <v>18</v>
      </c>
      <c r="D12" s="104">
        <v>3.44</v>
      </c>
      <c r="E12" s="104">
        <v>3.44</v>
      </c>
      <c r="F12" s="103">
        <v>0</v>
      </c>
      <c r="G12" s="22">
        <v>21173</v>
      </c>
      <c r="H12" s="11"/>
      <c r="I12" s="11"/>
      <c r="M12" s="96"/>
      <c r="N12" s="96"/>
    </row>
    <row r="13" spans="2:14" ht="15" x14ac:dyDescent="0.25">
      <c r="B13" s="89" t="s">
        <v>8</v>
      </c>
      <c r="C13" s="20" t="s">
        <v>19</v>
      </c>
      <c r="D13" s="24">
        <v>35.049999999999997</v>
      </c>
      <c r="E13" s="24">
        <v>35.25</v>
      </c>
      <c r="F13" s="25">
        <v>-5.6740000000000002E-3</v>
      </c>
      <c r="G13" s="21">
        <v>471183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1" t="s">
        <v>20</v>
      </c>
      <c r="D14" s="104">
        <v>51.3</v>
      </c>
      <c r="E14" s="104">
        <v>57</v>
      </c>
      <c r="F14" s="103">
        <v>-0.1</v>
      </c>
      <c r="G14" s="22">
        <v>3035172</v>
      </c>
      <c r="H14" s="11"/>
      <c r="I14" s="11"/>
    </row>
    <row r="15" spans="2:14" ht="15" customHeight="1" x14ac:dyDescent="0.25">
      <c r="B15" s="89"/>
      <c r="C15" s="20" t="s">
        <v>21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1" t="s">
        <v>26</v>
      </c>
      <c r="D18" s="104">
        <v>126.3</v>
      </c>
      <c r="E18" s="104">
        <v>126.3</v>
      </c>
      <c r="F18" s="103">
        <v>0</v>
      </c>
      <c r="G18" s="22">
        <v>52679</v>
      </c>
      <c r="H18" s="11"/>
      <c r="I18" s="11"/>
    </row>
    <row r="19" spans="2:9" ht="15" x14ac:dyDescent="0.25">
      <c r="B19" s="89" t="s">
        <v>27</v>
      </c>
      <c r="C19" s="20" t="s">
        <v>237</v>
      </c>
      <c r="D19" s="24">
        <v>5.87</v>
      </c>
      <c r="E19" s="24">
        <v>5.87</v>
      </c>
      <c r="F19" s="25">
        <v>0</v>
      </c>
      <c r="G19" s="21">
        <v>2040</v>
      </c>
      <c r="H19" s="11"/>
      <c r="I19" s="11"/>
    </row>
    <row r="20" spans="2:9" ht="15" x14ac:dyDescent="0.25">
      <c r="B20" s="89" t="s">
        <v>29</v>
      </c>
      <c r="C20" s="101" t="s">
        <v>28</v>
      </c>
      <c r="D20" s="104">
        <v>2.88</v>
      </c>
      <c r="E20" s="104">
        <v>2.87</v>
      </c>
      <c r="F20" s="103">
        <v>3.4840000000000001E-3</v>
      </c>
      <c r="G20" s="22">
        <v>2136595</v>
      </c>
      <c r="H20" s="93"/>
      <c r="I20" s="11"/>
    </row>
    <row r="21" spans="2:9" ht="15" x14ac:dyDescent="0.25">
      <c r="B21" s="89" t="s">
        <v>8</v>
      </c>
      <c r="C21" s="20" t="s">
        <v>30</v>
      </c>
      <c r="D21" s="24">
        <v>197.35</v>
      </c>
      <c r="E21" s="24">
        <v>197.35</v>
      </c>
      <c r="F21" s="25">
        <v>0</v>
      </c>
      <c r="G21" s="21">
        <v>35249</v>
      </c>
      <c r="H21" s="11"/>
      <c r="I21" s="11"/>
    </row>
    <row r="22" spans="2:9" ht="15" x14ac:dyDescent="0.25">
      <c r="B22" s="89" t="s">
        <v>8</v>
      </c>
      <c r="C22" s="101" t="s">
        <v>31</v>
      </c>
      <c r="D22" s="104">
        <v>48.65</v>
      </c>
      <c r="E22" s="104">
        <v>44.25</v>
      </c>
      <c r="F22" s="103">
        <v>9.9434999999999996E-2</v>
      </c>
      <c r="G22" s="22">
        <v>505321</v>
      </c>
      <c r="H22" s="11"/>
      <c r="I22" s="11"/>
    </row>
    <row r="23" spans="2:9" ht="15" x14ac:dyDescent="0.25">
      <c r="B23" s="89"/>
      <c r="C23" s="20" t="s">
        <v>32</v>
      </c>
      <c r="D23" s="24">
        <v>6.3</v>
      </c>
      <c r="E23" s="24">
        <v>6.3</v>
      </c>
      <c r="F23" s="25">
        <v>0</v>
      </c>
      <c r="G23" s="21">
        <v>613020</v>
      </c>
      <c r="H23" s="11"/>
      <c r="I23" s="11"/>
    </row>
    <row r="24" spans="2:9" ht="15" x14ac:dyDescent="0.25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5" x14ac:dyDescent="0.25">
      <c r="B25" s="88" t="s">
        <v>33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34</v>
      </c>
      <c r="C26" s="20" t="s">
        <v>35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36</v>
      </c>
      <c r="C27" s="101" t="s">
        <v>37</v>
      </c>
      <c r="D27" s="104">
        <v>3.9</v>
      </c>
      <c r="E27" s="104">
        <v>4.33</v>
      </c>
      <c r="F27" s="103">
        <v>-9.9307000000000006E-2</v>
      </c>
      <c r="G27" s="22">
        <v>3430678</v>
      </c>
      <c r="H27" s="11"/>
      <c r="I27" s="11"/>
    </row>
    <row r="28" spans="2:9" ht="15" x14ac:dyDescent="0.25">
      <c r="B28" s="89" t="s">
        <v>8</v>
      </c>
      <c r="C28" s="20" t="s">
        <v>38</v>
      </c>
      <c r="D28" s="24">
        <v>7.09</v>
      </c>
      <c r="E28" s="24">
        <v>7.09</v>
      </c>
      <c r="F28" s="25">
        <v>0</v>
      </c>
      <c r="G28" s="21">
        <v>1061</v>
      </c>
      <c r="H28" s="11"/>
      <c r="I28" s="11"/>
    </row>
    <row r="29" spans="2:9" ht="15" x14ac:dyDescent="0.25">
      <c r="B29" s="89" t="s">
        <v>8</v>
      </c>
      <c r="C29" s="101" t="s">
        <v>39</v>
      </c>
      <c r="D29" s="104">
        <v>74</v>
      </c>
      <c r="E29" s="104">
        <v>74</v>
      </c>
      <c r="F29" s="103">
        <v>0</v>
      </c>
      <c r="G29" s="22">
        <v>55397</v>
      </c>
      <c r="H29" s="11"/>
      <c r="I29" s="11"/>
    </row>
    <row r="30" spans="2:9" s="20" customFormat="1" ht="15" x14ac:dyDescent="0.25">
      <c r="B30" s="89" t="s">
        <v>8</v>
      </c>
      <c r="C30" s="20" t="s">
        <v>40</v>
      </c>
      <c r="D30" s="24">
        <v>5.2</v>
      </c>
      <c r="E30" s="24">
        <v>5</v>
      </c>
      <c r="F30" s="25">
        <v>0.04</v>
      </c>
      <c r="G30" s="21">
        <v>421669</v>
      </c>
    </row>
    <row r="31" spans="2:9" ht="15" x14ac:dyDescent="0.25">
      <c r="B31" s="90" t="s">
        <v>8</v>
      </c>
      <c r="C31" s="101" t="s">
        <v>41</v>
      </c>
      <c r="D31" s="104">
        <v>34</v>
      </c>
      <c r="E31" s="104">
        <v>34</v>
      </c>
      <c r="F31" s="103">
        <v>0</v>
      </c>
      <c r="G31" s="22">
        <v>498212</v>
      </c>
      <c r="H31" s="11"/>
      <c r="I31" s="11"/>
    </row>
    <row r="32" spans="2:9" ht="15" x14ac:dyDescent="0.25">
      <c r="B32" s="89" t="s">
        <v>42</v>
      </c>
      <c r="C32" s="20" t="s">
        <v>43</v>
      </c>
      <c r="D32" s="24">
        <v>2.09</v>
      </c>
      <c r="E32" s="24">
        <v>2.09</v>
      </c>
      <c r="F32" s="25">
        <v>0</v>
      </c>
      <c r="G32" s="21">
        <v>60263</v>
      </c>
      <c r="H32" s="11"/>
      <c r="I32" s="11"/>
    </row>
    <row r="33" spans="2:9" ht="15" x14ac:dyDescent="0.25">
      <c r="B33" s="89" t="s">
        <v>44</v>
      </c>
      <c r="C33" s="101" t="s">
        <v>45</v>
      </c>
      <c r="D33" s="104">
        <v>418</v>
      </c>
      <c r="E33" s="104">
        <v>418</v>
      </c>
      <c r="F33" s="103">
        <v>0</v>
      </c>
      <c r="G33" s="22">
        <v>5343</v>
      </c>
      <c r="H33" s="26"/>
      <c r="I33" s="11"/>
    </row>
    <row r="34" spans="2:9" ht="15" x14ac:dyDescent="0.25">
      <c r="B34" s="89" t="s">
        <v>8</v>
      </c>
      <c r="C34" s="20" t="s">
        <v>46</v>
      </c>
      <c r="D34" s="24">
        <v>24.9</v>
      </c>
      <c r="E34" s="24">
        <v>26.3</v>
      </c>
      <c r="F34" s="25">
        <v>-0.05</v>
      </c>
      <c r="G34" s="21">
        <v>2289969</v>
      </c>
      <c r="H34" s="11"/>
      <c r="I34" s="11"/>
    </row>
    <row r="35" spans="2:9" ht="15" x14ac:dyDescent="0.25">
      <c r="B35" s="89" t="s">
        <v>8</v>
      </c>
      <c r="C35" s="101" t="s">
        <v>47</v>
      </c>
      <c r="D35" s="104">
        <v>975</v>
      </c>
      <c r="E35" s="104">
        <v>975</v>
      </c>
      <c r="F35" s="103">
        <v>0</v>
      </c>
      <c r="G35" s="22">
        <v>29970</v>
      </c>
      <c r="H35" s="11"/>
      <c r="I35" s="11"/>
    </row>
    <row r="36" spans="2:9" ht="15" x14ac:dyDescent="0.25">
      <c r="B36" s="89" t="s">
        <v>8</v>
      </c>
      <c r="C36" s="20" t="s">
        <v>48</v>
      </c>
      <c r="D36" s="24">
        <v>36</v>
      </c>
      <c r="E36" s="24">
        <v>40</v>
      </c>
      <c r="F36" s="25">
        <v>-0.1</v>
      </c>
      <c r="G36" s="21">
        <v>5745713</v>
      </c>
      <c r="H36" s="11"/>
      <c r="I36" s="11"/>
    </row>
    <row r="37" spans="2:9" ht="15" x14ac:dyDescent="0.25">
      <c r="B37" s="89" t="s">
        <v>8</v>
      </c>
      <c r="C37" s="101" t="s">
        <v>49</v>
      </c>
      <c r="D37" s="104">
        <v>12.3</v>
      </c>
      <c r="E37" s="104">
        <v>13</v>
      </c>
      <c r="F37" s="103">
        <v>-0.05</v>
      </c>
      <c r="G37" s="22">
        <v>2833000</v>
      </c>
      <c r="H37" s="11"/>
      <c r="I37" s="11"/>
    </row>
    <row r="38" spans="2:9" ht="15" x14ac:dyDescent="0.25">
      <c r="B38" s="89" t="s">
        <v>8</v>
      </c>
      <c r="C38" s="20" t="s">
        <v>50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1" t="s">
        <v>51</v>
      </c>
      <c r="D39" s="104">
        <v>41.8</v>
      </c>
      <c r="E39" s="104">
        <v>41</v>
      </c>
      <c r="F39" s="103">
        <v>1.9512000000000002E-2</v>
      </c>
      <c r="G39" s="22">
        <v>3421596</v>
      </c>
      <c r="H39" s="11"/>
      <c r="I39" s="11"/>
    </row>
    <row r="40" spans="2:9" ht="15" x14ac:dyDescent="0.25">
      <c r="B40" s="89" t="s">
        <v>8</v>
      </c>
      <c r="C40" s="20" t="s">
        <v>52</v>
      </c>
      <c r="D40" s="24">
        <v>72.55</v>
      </c>
      <c r="E40" s="24">
        <v>72.55</v>
      </c>
      <c r="F40" s="25">
        <v>0</v>
      </c>
      <c r="G40" s="21">
        <v>17773</v>
      </c>
      <c r="H40" s="11"/>
      <c r="I40" s="11"/>
    </row>
    <row r="41" spans="2:9" ht="15" x14ac:dyDescent="0.25">
      <c r="B41" s="89" t="s">
        <v>8</v>
      </c>
      <c r="C41" s="101" t="s">
        <v>53</v>
      </c>
      <c r="D41" s="104">
        <v>1.7</v>
      </c>
      <c r="E41" s="104">
        <v>1.7</v>
      </c>
      <c r="F41" s="103">
        <v>0</v>
      </c>
      <c r="G41" s="22">
        <v>52828</v>
      </c>
      <c r="H41" s="11"/>
      <c r="I41" s="11"/>
    </row>
    <row r="42" spans="2:9" ht="15" x14ac:dyDescent="0.25">
      <c r="B42" s="89"/>
      <c r="C42" s="20" t="s">
        <v>55</v>
      </c>
      <c r="D42" s="24">
        <v>4.9000000000000004</v>
      </c>
      <c r="E42" s="24">
        <v>4.9000000000000004</v>
      </c>
      <c r="F42" s="25">
        <v>0</v>
      </c>
      <c r="G42" s="21">
        <v>143678</v>
      </c>
      <c r="H42" s="11"/>
      <c r="I42" s="11"/>
    </row>
    <row r="43" spans="2:9" ht="15" x14ac:dyDescent="0.25">
      <c r="B43" s="89" t="s">
        <v>54</v>
      </c>
      <c r="C43" s="101" t="s">
        <v>56</v>
      </c>
      <c r="D43" s="104">
        <v>99.85</v>
      </c>
      <c r="E43" s="104">
        <v>99.85</v>
      </c>
      <c r="F43" s="103">
        <v>0</v>
      </c>
      <c r="G43" s="22">
        <v>267870</v>
      </c>
      <c r="H43" s="11"/>
      <c r="I43" s="11"/>
    </row>
    <row r="44" spans="2:9" ht="15" x14ac:dyDescent="0.25">
      <c r="B44" s="89" t="s">
        <v>8</v>
      </c>
      <c r="C44" s="20" t="s">
        <v>57</v>
      </c>
      <c r="D44" s="24">
        <v>23.2</v>
      </c>
      <c r="E44" s="24">
        <v>23.2</v>
      </c>
      <c r="F44" s="25">
        <v>0</v>
      </c>
      <c r="G44" s="21">
        <v>40</v>
      </c>
      <c r="H44" s="11"/>
      <c r="I44" s="11"/>
    </row>
    <row r="45" spans="2:9" ht="15" x14ac:dyDescent="0.25">
      <c r="B45" s="89" t="s">
        <v>8</v>
      </c>
      <c r="C45" s="101" t="s">
        <v>59</v>
      </c>
      <c r="D45" s="104">
        <v>37.450000000000003</v>
      </c>
      <c r="E45" s="104">
        <v>40</v>
      </c>
      <c r="F45" s="103">
        <v>-6.3750000000000001E-2</v>
      </c>
      <c r="G45" s="22">
        <v>9031353</v>
      </c>
      <c r="H45" s="11"/>
      <c r="I45" s="11"/>
    </row>
    <row r="46" spans="2:9" ht="15" x14ac:dyDescent="0.25">
      <c r="B46" s="89" t="s">
        <v>58</v>
      </c>
      <c r="C46" s="20" t="s">
        <v>60</v>
      </c>
      <c r="D46" s="24">
        <v>37.1</v>
      </c>
      <c r="E46" s="24">
        <v>37.1</v>
      </c>
      <c r="F46" s="25">
        <v>0</v>
      </c>
      <c r="G46" s="21">
        <v>3130448</v>
      </c>
      <c r="H46" s="93"/>
      <c r="I46" s="11"/>
    </row>
    <row r="47" spans="2:9" ht="15" x14ac:dyDescent="0.25">
      <c r="B47" s="91"/>
      <c r="C47" s="101" t="s">
        <v>61</v>
      </c>
      <c r="D47" s="104">
        <v>39.450000000000003</v>
      </c>
      <c r="E47" s="104">
        <v>39.450000000000003</v>
      </c>
      <c r="F47" s="103">
        <v>0</v>
      </c>
      <c r="G47" s="22">
        <v>60750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62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63</v>
      </c>
      <c r="C50" s="20" t="s">
        <v>64</v>
      </c>
      <c r="D50" s="24">
        <v>24.1</v>
      </c>
      <c r="E50" s="24">
        <v>24.95</v>
      </c>
      <c r="F50" s="25">
        <v>-3.4068000000000001E-2</v>
      </c>
      <c r="G50" s="21">
        <v>18182649</v>
      </c>
      <c r="H50" s="11"/>
      <c r="I50" s="11"/>
    </row>
    <row r="51" spans="2:9" ht="15" x14ac:dyDescent="0.25">
      <c r="B51" s="91" t="s">
        <v>8</v>
      </c>
      <c r="C51" s="101" t="s">
        <v>65</v>
      </c>
      <c r="D51" s="104">
        <v>29.5</v>
      </c>
      <c r="E51" s="104">
        <v>32.700000000000003</v>
      </c>
      <c r="F51" s="103">
        <v>-9.7859000000000002E-2</v>
      </c>
      <c r="G51" s="22">
        <v>4331636</v>
      </c>
      <c r="H51" s="11"/>
      <c r="I51" s="11"/>
    </row>
    <row r="52" spans="2:9" ht="15" x14ac:dyDescent="0.25">
      <c r="B52" s="89" t="s">
        <v>8</v>
      </c>
      <c r="C52" s="20" t="s">
        <v>66</v>
      </c>
      <c r="D52" s="24">
        <v>10</v>
      </c>
      <c r="E52" s="24">
        <v>10.6</v>
      </c>
      <c r="F52" s="25">
        <v>-5.6604000000000002E-2</v>
      </c>
      <c r="G52" s="21">
        <v>3777111</v>
      </c>
      <c r="H52" s="11"/>
      <c r="I52" s="11"/>
    </row>
    <row r="53" spans="2:9" ht="15" x14ac:dyDescent="0.25">
      <c r="B53" s="91" t="s">
        <v>8</v>
      </c>
      <c r="C53" s="101" t="s">
        <v>67</v>
      </c>
      <c r="D53" s="104">
        <v>17.2</v>
      </c>
      <c r="E53" s="104">
        <v>17.2</v>
      </c>
      <c r="F53" s="103">
        <v>0</v>
      </c>
      <c r="G53" s="22">
        <v>16491544</v>
      </c>
      <c r="H53" s="11"/>
      <c r="I53" s="11"/>
    </row>
    <row r="54" spans="2:9" ht="15" x14ac:dyDescent="0.25">
      <c r="B54" s="89" t="s">
        <v>8</v>
      </c>
      <c r="C54" s="20" t="s">
        <v>68</v>
      </c>
      <c r="D54" s="24">
        <v>28.25</v>
      </c>
      <c r="E54" s="24">
        <v>28.35</v>
      </c>
      <c r="F54" s="25">
        <v>-3.5270000000000002E-3</v>
      </c>
      <c r="G54" s="21">
        <v>7929513</v>
      </c>
      <c r="H54" s="11"/>
      <c r="I54" s="11"/>
    </row>
    <row r="55" spans="2:9" ht="15" x14ac:dyDescent="0.25">
      <c r="B55" s="89" t="s">
        <v>8</v>
      </c>
      <c r="C55" s="101" t="s">
        <v>69</v>
      </c>
      <c r="D55" s="104">
        <v>59</v>
      </c>
      <c r="E55" s="104">
        <v>60.25</v>
      </c>
      <c r="F55" s="103">
        <v>-2.0747000000000002E-2</v>
      </c>
      <c r="G55" s="22">
        <v>13873524</v>
      </c>
      <c r="H55" s="11"/>
      <c r="I55" s="11"/>
    </row>
    <row r="56" spans="2:9" ht="15" x14ac:dyDescent="0.25">
      <c r="B56" s="91"/>
      <c r="C56" s="20" t="s">
        <v>70</v>
      </c>
      <c r="D56" s="24">
        <v>3.5</v>
      </c>
      <c r="E56" s="24">
        <v>3.65</v>
      </c>
      <c r="F56" s="25">
        <v>-4.1096000000000001E-2</v>
      </c>
      <c r="G56" s="21">
        <v>15830819</v>
      </c>
      <c r="H56" s="11"/>
      <c r="I56" s="11"/>
    </row>
    <row r="57" spans="2:9" ht="15" x14ac:dyDescent="0.25">
      <c r="B57" s="89" t="s">
        <v>8</v>
      </c>
      <c r="C57" s="101" t="s">
        <v>71</v>
      </c>
      <c r="D57" s="104">
        <v>64</v>
      </c>
      <c r="E57" s="104">
        <v>64</v>
      </c>
      <c r="F57" s="103">
        <v>0</v>
      </c>
      <c r="G57" s="22">
        <v>299537</v>
      </c>
      <c r="H57" s="11"/>
      <c r="I57" s="11"/>
    </row>
    <row r="58" spans="2:9" ht="15" x14ac:dyDescent="0.25">
      <c r="B58" s="91" t="s">
        <v>8</v>
      </c>
      <c r="C58" s="20" t="s">
        <v>72</v>
      </c>
      <c r="D58" s="24">
        <v>1.77</v>
      </c>
      <c r="E58" s="24">
        <v>1.8</v>
      </c>
      <c r="F58" s="25">
        <v>-1.6667000000000001E-2</v>
      </c>
      <c r="G58" s="21">
        <v>380818</v>
      </c>
      <c r="H58" s="11"/>
      <c r="I58" s="11"/>
    </row>
    <row r="59" spans="2:9" ht="15" x14ac:dyDescent="0.25">
      <c r="B59" s="89" t="s">
        <v>8</v>
      </c>
      <c r="C59" s="101" t="s">
        <v>73</v>
      </c>
      <c r="D59" s="104">
        <v>5.2</v>
      </c>
      <c r="E59" s="104">
        <v>5.3</v>
      </c>
      <c r="F59" s="103">
        <v>-1.8867999999999999E-2</v>
      </c>
      <c r="G59" s="22">
        <v>9912002</v>
      </c>
      <c r="H59" s="11"/>
      <c r="I59" s="11"/>
    </row>
    <row r="60" spans="2:9" ht="15" x14ac:dyDescent="0.25">
      <c r="B60" s="91" t="s">
        <v>8</v>
      </c>
      <c r="C60" s="20" t="s">
        <v>74</v>
      </c>
      <c r="D60" s="24">
        <v>35.700000000000003</v>
      </c>
      <c r="E60" s="24">
        <v>36</v>
      </c>
      <c r="F60" s="25">
        <v>-8.3330000000000001E-3</v>
      </c>
      <c r="G60" s="21">
        <v>15252358</v>
      </c>
      <c r="H60" s="11"/>
      <c r="I60" s="11"/>
    </row>
    <row r="61" spans="2:9" ht="15" x14ac:dyDescent="0.25">
      <c r="B61" s="91" t="s">
        <v>8</v>
      </c>
      <c r="C61" s="101" t="s">
        <v>75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76</v>
      </c>
      <c r="D62" s="24">
        <v>12</v>
      </c>
      <c r="E62" s="24">
        <v>12</v>
      </c>
      <c r="F62" s="25">
        <v>0</v>
      </c>
      <c r="G62" s="21">
        <v>1814043</v>
      </c>
      <c r="H62" s="11"/>
      <c r="I62" s="11"/>
    </row>
    <row r="63" spans="2:9" ht="15" x14ac:dyDescent="0.25">
      <c r="B63" s="91" t="s">
        <v>8</v>
      </c>
      <c r="C63" s="101" t="s">
        <v>77</v>
      </c>
      <c r="D63" s="104">
        <v>47.85</v>
      </c>
      <c r="E63" s="104">
        <v>48</v>
      </c>
      <c r="F63" s="103">
        <v>-3.1250000000000002E-3</v>
      </c>
      <c r="G63" s="22">
        <v>25654667</v>
      </c>
      <c r="H63" s="11"/>
      <c r="I63" s="11"/>
    </row>
    <row r="64" spans="2:9" ht="15" x14ac:dyDescent="0.25">
      <c r="B64" s="89" t="s">
        <v>78</v>
      </c>
      <c r="C64" s="20" t="s">
        <v>79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1" t="s">
        <v>80</v>
      </c>
      <c r="D65" s="104">
        <v>1.6</v>
      </c>
      <c r="E65" s="104">
        <v>1.69</v>
      </c>
      <c r="F65" s="103">
        <v>-0.05</v>
      </c>
      <c r="G65" s="22">
        <v>6463321</v>
      </c>
      <c r="H65" s="11"/>
      <c r="I65" s="11"/>
    </row>
    <row r="66" spans="2:9" ht="15" x14ac:dyDescent="0.25">
      <c r="B66" s="91" t="s">
        <v>8</v>
      </c>
      <c r="C66" s="20" t="s">
        <v>81</v>
      </c>
      <c r="D66" s="24">
        <v>3.3</v>
      </c>
      <c r="E66" s="24">
        <v>3.27</v>
      </c>
      <c r="F66" s="25">
        <v>9.1739999999999999E-3</v>
      </c>
      <c r="G66" s="21">
        <v>1198329</v>
      </c>
      <c r="H66" s="11"/>
      <c r="I66" s="11"/>
    </row>
    <row r="67" spans="2:9" ht="15" x14ac:dyDescent="0.25">
      <c r="B67" s="89" t="s">
        <v>8</v>
      </c>
      <c r="C67" s="101" t="s">
        <v>82</v>
      </c>
      <c r="D67" s="104">
        <v>5.5</v>
      </c>
      <c r="E67" s="104">
        <v>5.31</v>
      </c>
      <c r="F67" s="103">
        <v>3.5782000000000001E-2</v>
      </c>
      <c r="G67" s="22">
        <v>735892</v>
      </c>
      <c r="H67" s="11"/>
      <c r="I67" s="11"/>
    </row>
    <row r="68" spans="2:9" ht="15" x14ac:dyDescent="0.25">
      <c r="B68" s="89" t="s">
        <v>8</v>
      </c>
      <c r="C68" s="20" t="s">
        <v>83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1" t="s">
        <v>84</v>
      </c>
      <c r="D69" s="104">
        <v>0.63</v>
      </c>
      <c r="E69" s="104">
        <v>0.7</v>
      </c>
      <c r="F69" s="103">
        <v>-0.1</v>
      </c>
      <c r="G69" s="22">
        <v>3254643</v>
      </c>
      <c r="H69" s="11"/>
      <c r="I69" s="11"/>
    </row>
    <row r="70" spans="2:9" ht="15" x14ac:dyDescent="0.25">
      <c r="B70" s="89" t="s">
        <v>8</v>
      </c>
      <c r="C70" s="20" t="s">
        <v>85</v>
      </c>
      <c r="D70" s="24">
        <v>3.95</v>
      </c>
      <c r="E70" s="24">
        <v>3.7</v>
      </c>
      <c r="F70" s="25">
        <v>6.7568000000000003E-2</v>
      </c>
      <c r="G70" s="21">
        <v>1183676</v>
      </c>
      <c r="H70" s="11"/>
      <c r="I70" s="11"/>
    </row>
    <row r="71" spans="2:9" ht="15" x14ac:dyDescent="0.25">
      <c r="B71" s="91" t="s">
        <v>8</v>
      </c>
      <c r="C71" s="101" t="s">
        <v>86</v>
      </c>
      <c r="D71" s="104">
        <v>1.94</v>
      </c>
      <c r="E71" s="104">
        <v>2.0099999999999998</v>
      </c>
      <c r="F71" s="103">
        <v>-3.4826000000000003E-2</v>
      </c>
      <c r="G71" s="22">
        <v>180915</v>
      </c>
      <c r="H71" s="11"/>
      <c r="I71" s="11"/>
    </row>
    <row r="72" spans="2:9" ht="15" x14ac:dyDescent="0.25">
      <c r="B72" s="89" t="s">
        <v>8</v>
      </c>
      <c r="C72" s="20" t="s">
        <v>87</v>
      </c>
      <c r="D72" s="24">
        <v>2.9</v>
      </c>
      <c r="E72" s="24">
        <v>2.9</v>
      </c>
      <c r="F72" s="25">
        <v>0</v>
      </c>
      <c r="G72" s="21">
        <v>696359</v>
      </c>
      <c r="H72" s="11"/>
      <c r="I72" s="11"/>
    </row>
    <row r="73" spans="2:9" ht="15" x14ac:dyDescent="0.25">
      <c r="B73" s="89" t="s">
        <v>8</v>
      </c>
      <c r="C73" s="101" t="s">
        <v>88</v>
      </c>
      <c r="D73" s="104">
        <v>1.32</v>
      </c>
      <c r="E73" s="104">
        <v>1.3</v>
      </c>
      <c r="F73" s="103">
        <v>1.5384999999999999E-2</v>
      </c>
      <c r="G73" s="22">
        <v>1281019</v>
      </c>
      <c r="H73" s="11"/>
      <c r="I73" s="11"/>
    </row>
    <row r="74" spans="2:9" ht="15" x14ac:dyDescent="0.25">
      <c r="B74" s="91" t="s">
        <v>8</v>
      </c>
      <c r="C74" s="20" t="s">
        <v>89</v>
      </c>
      <c r="D74" s="24">
        <v>9</v>
      </c>
      <c r="E74" s="24">
        <v>9</v>
      </c>
      <c r="F74" s="25">
        <v>0</v>
      </c>
      <c r="G74" s="21">
        <v>2446666</v>
      </c>
      <c r="H74" s="11"/>
      <c r="I74" s="11"/>
    </row>
    <row r="75" spans="2:9" ht="15" x14ac:dyDescent="0.25">
      <c r="B75" s="89"/>
      <c r="C75" s="101" t="s">
        <v>90</v>
      </c>
      <c r="D75" s="104">
        <v>0.61</v>
      </c>
      <c r="E75" s="104">
        <v>0.61</v>
      </c>
      <c r="F75" s="103">
        <v>0</v>
      </c>
      <c r="G75" s="22">
        <v>0</v>
      </c>
      <c r="H75" s="11"/>
      <c r="I75" s="11"/>
    </row>
    <row r="76" spans="2:9" ht="15" x14ac:dyDescent="0.25">
      <c r="B76" s="91" t="s">
        <v>8</v>
      </c>
      <c r="C76" s="20" t="s">
        <v>91</v>
      </c>
      <c r="D76" s="24">
        <v>14.25</v>
      </c>
      <c r="E76" s="24">
        <v>13.1</v>
      </c>
      <c r="F76" s="25">
        <v>8.7786000000000003E-2</v>
      </c>
      <c r="G76" s="21">
        <v>5040151</v>
      </c>
      <c r="H76" s="11"/>
      <c r="I76" s="11"/>
    </row>
    <row r="77" spans="2:9" ht="15" x14ac:dyDescent="0.25">
      <c r="B77" s="91" t="s">
        <v>8</v>
      </c>
      <c r="C77" s="101" t="s">
        <v>92</v>
      </c>
      <c r="D77" s="104">
        <v>1.03</v>
      </c>
      <c r="E77" s="104">
        <v>1.1000000000000001</v>
      </c>
      <c r="F77" s="103">
        <v>-6.3635999999999998E-2</v>
      </c>
      <c r="G77" s="22">
        <v>14127014</v>
      </c>
      <c r="H77" s="11"/>
      <c r="I77" s="11"/>
    </row>
    <row r="78" spans="2:9" ht="15" x14ac:dyDescent="0.25">
      <c r="B78" s="89" t="s">
        <v>8</v>
      </c>
      <c r="C78" s="20" t="s">
        <v>93</v>
      </c>
      <c r="D78" s="24">
        <v>0.65</v>
      </c>
      <c r="E78" s="24">
        <v>0.68</v>
      </c>
      <c r="F78" s="25">
        <v>-4.4117999999999997E-2</v>
      </c>
      <c r="G78" s="21">
        <v>10216620</v>
      </c>
      <c r="H78" s="11"/>
      <c r="I78" s="11"/>
    </row>
    <row r="79" spans="2:9" ht="15" x14ac:dyDescent="0.25">
      <c r="B79" s="91" t="s">
        <v>8</v>
      </c>
      <c r="C79" s="101" t="s">
        <v>94</v>
      </c>
      <c r="D79" s="104">
        <v>0.99</v>
      </c>
      <c r="E79" s="104">
        <v>1.07</v>
      </c>
      <c r="F79" s="103">
        <v>-7.4765999999999999E-2</v>
      </c>
      <c r="G79" s="22">
        <v>5466648</v>
      </c>
      <c r="H79" s="94"/>
      <c r="I79" s="11"/>
    </row>
    <row r="80" spans="2:9" ht="15" x14ac:dyDescent="0.25">
      <c r="B80" s="89" t="s">
        <v>8</v>
      </c>
      <c r="C80" s="20" t="s">
        <v>95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1" t="s">
        <v>96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97</v>
      </c>
      <c r="D82" s="24">
        <v>1.1399999999999999</v>
      </c>
      <c r="E82" s="24">
        <v>1.1599999999999999</v>
      </c>
      <c r="F82" s="25">
        <v>-1.7240999999999999E-2</v>
      </c>
      <c r="G82" s="21">
        <v>5945849</v>
      </c>
      <c r="H82" s="11"/>
      <c r="I82" s="11"/>
    </row>
    <row r="83" spans="2:9" ht="15" x14ac:dyDescent="0.25">
      <c r="B83" s="91" t="s">
        <v>8</v>
      </c>
      <c r="C83" s="101" t="s">
        <v>98</v>
      </c>
      <c r="D83" s="104">
        <v>0.64</v>
      </c>
      <c r="E83" s="104">
        <v>0.62</v>
      </c>
      <c r="F83" s="103">
        <v>3.2258000000000002E-2</v>
      </c>
      <c r="G83" s="22">
        <v>22000724</v>
      </c>
      <c r="H83" s="94"/>
      <c r="I83" s="11"/>
    </row>
    <row r="84" spans="2:9" ht="15" x14ac:dyDescent="0.25">
      <c r="B84" s="89" t="s">
        <v>8</v>
      </c>
      <c r="C84" s="20" t="s">
        <v>99</v>
      </c>
      <c r="D84" s="24">
        <v>2.58</v>
      </c>
      <c r="E84" s="24">
        <v>2.6</v>
      </c>
      <c r="F84" s="25">
        <v>-7.6920000000000001E-3</v>
      </c>
      <c r="G84" s="21">
        <v>1419007</v>
      </c>
      <c r="H84" s="11"/>
      <c r="I84" s="11"/>
    </row>
    <row r="85" spans="2:9" ht="15" x14ac:dyDescent="0.25">
      <c r="B85" s="97" t="s">
        <v>100</v>
      </c>
      <c r="C85" s="101" t="s">
        <v>101</v>
      </c>
      <c r="D85" s="104">
        <v>3.6</v>
      </c>
      <c r="E85" s="104">
        <v>3.6</v>
      </c>
      <c r="F85" s="103">
        <v>0</v>
      </c>
      <c r="G85" s="22">
        <v>6611</v>
      </c>
      <c r="H85" s="94"/>
      <c r="I85" s="11"/>
    </row>
    <row r="86" spans="2:9" ht="15" x14ac:dyDescent="0.25">
      <c r="B86" s="89"/>
      <c r="C86" s="20" t="s">
        <v>102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7" t="s">
        <v>8</v>
      </c>
      <c r="C87" s="101" t="s">
        <v>103</v>
      </c>
      <c r="D87" s="104">
        <v>7</v>
      </c>
      <c r="E87" s="104">
        <v>7</v>
      </c>
      <c r="F87" s="103">
        <v>0</v>
      </c>
      <c r="G87" s="22">
        <v>0</v>
      </c>
      <c r="H87" s="94"/>
      <c r="I87" s="11"/>
    </row>
    <row r="88" spans="2:9" ht="15" x14ac:dyDescent="0.25">
      <c r="B88" s="89" t="s">
        <v>104</v>
      </c>
      <c r="C88" s="20" t="s">
        <v>105</v>
      </c>
      <c r="D88" s="24">
        <v>30.05</v>
      </c>
      <c r="E88" s="24">
        <v>32.049999999999997</v>
      </c>
      <c r="F88" s="25">
        <v>-6.2401999999999999E-2</v>
      </c>
      <c r="G88" s="21">
        <v>2382524</v>
      </c>
      <c r="H88" s="11"/>
      <c r="I88" s="11"/>
    </row>
    <row r="89" spans="2:9" ht="15" x14ac:dyDescent="0.25">
      <c r="B89" s="97"/>
      <c r="C89" s="101" t="s">
        <v>106</v>
      </c>
      <c r="D89" s="104">
        <v>19.100000000000001</v>
      </c>
      <c r="E89" s="104">
        <v>19.05</v>
      </c>
      <c r="F89" s="103">
        <v>2.6250000000000002E-3</v>
      </c>
      <c r="G89" s="22">
        <v>3189044</v>
      </c>
      <c r="H89" s="94"/>
      <c r="I89" s="11"/>
    </row>
    <row r="90" spans="2:9" ht="15" x14ac:dyDescent="0.25">
      <c r="B90" s="89"/>
      <c r="C90" s="20" t="s">
        <v>107</v>
      </c>
      <c r="D90" s="24">
        <v>0.9</v>
      </c>
      <c r="E90" s="24">
        <v>1</v>
      </c>
      <c r="F90" s="25">
        <v>-0.1</v>
      </c>
      <c r="G90" s="21">
        <v>1530625</v>
      </c>
      <c r="H90" s="11"/>
      <c r="I90" s="11"/>
    </row>
    <row r="91" spans="2:9" ht="15" x14ac:dyDescent="0.25">
      <c r="B91" s="97" t="s">
        <v>8</v>
      </c>
      <c r="C91" s="101" t="s">
        <v>108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5" x14ac:dyDescent="0.25">
      <c r="B92" s="89" t="s">
        <v>8</v>
      </c>
      <c r="C92" s="20" t="s">
        <v>109</v>
      </c>
      <c r="D92" s="24">
        <v>0.78</v>
      </c>
      <c r="E92" s="24">
        <v>0.85</v>
      </c>
      <c r="F92" s="25">
        <v>-8.2352999999999996E-2</v>
      </c>
      <c r="G92" s="21">
        <v>1713010</v>
      </c>
      <c r="H92" s="11"/>
      <c r="I92" s="11"/>
    </row>
    <row r="93" spans="2:9" ht="15" x14ac:dyDescent="0.25">
      <c r="B93" s="97" t="s">
        <v>8</v>
      </c>
      <c r="C93" s="101" t="s">
        <v>110</v>
      </c>
      <c r="D93" s="104">
        <v>18.5</v>
      </c>
      <c r="E93" s="104">
        <v>20</v>
      </c>
      <c r="F93" s="103">
        <v>-7.4999999999999997E-2</v>
      </c>
      <c r="G93" s="22">
        <v>40525622</v>
      </c>
      <c r="H93" s="94"/>
      <c r="I93" s="11"/>
    </row>
    <row r="94" spans="2:9" ht="15" x14ac:dyDescent="0.25">
      <c r="B94" s="89"/>
      <c r="C94" s="20" t="s">
        <v>111</v>
      </c>
      <c r="D94" s="24">
        <v>34</v>
      </c>
      <c r="E94" s="24">
        <v>33</v>
      </c>
      <c r="F94" s="25">
        <v>3.0303E-2</v>
      </c>
      <c r="G94" s="21">
        <v>1455754</v>
      </c>
      <c r="H94" s="11"/>
      <c r="I94" s="11"/>
    </row>
    <row r="95" spans="2:9" ht="15" x14ac:dyDescent="0.25">
      <c r="B95" s="97"/>
      <c r="C95" s="101" t="s">
        <v>112</v>
      </c>
      <c r="D95" s="104">
        <v>52.4</v>
      </c>
      <c r="E95" s="104">
        <v>52.4</v>
      </c>
      <c r="F95" s="103">
        <v>0</v>
      </c>
      <c r="G95" s="22">
        <v>7661</v>
      </c>
      <c r="H95" s="94"/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113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114</v>
      </c>
      <c r="C98" s="20" t="s">
        <v>115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116</v>
      </c>
      <c r="C99" s="101" t="s">
        <v>117</v>
      </c>
      <c r="D99" s="104">
        <v>3.25</v>
      </c>
      <c r="E99" s="104">
        <v>3.25</v>
      </c>
      <c r="F99" s="103">
        <v>0</v>
      </c>
      <c r="G99" s="22">
        <v>43</v>
      </c>
      <c r="H99" s="11"/>
      <c r="I99" s="11"/>
    </row>
    <row r="100" spans="2:9" ht="15" x14ac:dyDescent="0.25">
      <c r="B100" s="89" t="s">
        <v>8</v>
      </c>
      <c r="C100" s="20" t="s">
        <v>118</v>
      </c>
      <c r="D100" s="24">
        <v>18.95</v>
      </c>
      <c r="E100" s="24">
        <v>18.95</v>
      </c>
      <c r="F100" s="25">
        <v>0</v>
      </c>
      <c r="G100" s="21">
        <v>317302</v>
      </c>
      <c r="H100" s="11"/>
      <c r="I100" s="11"/>
    </row>
    <row r="101" spans="2:9" ht="15" x14ac:dyDescent="0.25">
      <c r="B101" s="89" t="s">
        <v>8</v>
      </c>
      <c r="C101" s="101" t="s">
        <v>119</v>
      </c>
      <c r="D101" s="104">
        <v>7.4</v>
      </c>
      <c r="E101" s="104">
        <v>8.1999999999999993</v>
      </c>
      <c r="F101" s="103">
        <v>-9.7560999999999995E-2</v>
      </c>
      <c r="G101" s="22">
        <v>3922173</v>
      </c>
      <c r="H101" s="11"/>
      <c r="I101" s="11"/>
    </row>
    <row r="102" spans="2:9" ht="15" x14ac:dyDescent="0.25">
      <c r="B102" s="89" t="s">
        <v>8</v>
      </c>
      <c r="C102" s="20" t="s">
        <v>120</v>
      </c>
      <c r="D102" s="24">
        <v>2.8</v>
      </c>
      <c r="E102" s="24">
        <v>3.02</v>
      </c>
      <c r="F102" s="25">
        <v>-7.2847999999999996E-2</v>
      </c>
      <c r="G102" s="21">
        <v>636214</v>
      </c>
      <c r="H102" s="11"/>
      <c r="I102" s="11"/>
    </row>
    <row r="103" spans="2:9" ht="15" x14ac:dyDescent="0.25">
      <c r="B103" s="89" t="s">
        <v>8</v>
      </c>
      <c r="C103" s="101" t="s">
        <v>121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122</v>
      </c>
      <c r="D104" s="24">
        <v>12.55</v>
      </c>
      <c r="E104" s="24">
        <v>12.55</v>
      </c>
      <c r="F104" s="25">
        <v>0</v>
      </c>
      <c r="G104" s="21">
        <v>3860</v>
      </c>
      <c r="H104" s="11"/>
      <c r="I104" s="11"/>
    </row>
    <row r="105" spans="2:9" ht="15" x14ac:dyDescent="0.25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5" x14ac:dyDescent="0.25">
      <c r="B106" s="88" t="s">
        <v>123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124</v>
      </c>
      <c r="C107" s="20" t="s">
        <v>125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126</v>
      </c>
      <c r="C108" s="101" t="s">
        <v>127</v>
      </c>
      <c r="D108" s="104">
        <v>0.71</v>
      </c>
      <c r="E108" s="104">
        <v>0.78</v>
      </c>
      <c r="F108" s="103">
        <v>-8.9744000000000004E-2</v>
      </c>
      <c r="G108" s="22">
        <v>1224963</v>
      </c>
      <c r="H108" s="11"/>
      <c r="I108" s="11"/>
    </row>
    <row r="109" spans="2:9" ht="15" x14ac:dyDescent="0.25">
      <c r="B109" s="89" t="s">
        <v>128</v>
      </c>
      <c r="C109" s="20" t="s">
        <v>129</v>
      </c>
      <c r="D109" s="24">
        <v>7.9</v>
      </c>
      <c r="E109" s="24">
        <v>8.4</v>
      </c>
      <c r="F109" s="25">
        <v>-5.9524000000000001E-2</v>
      </c>
      <c r="G109" s="21">
        <v>1026308</v>
      </c>
      <c r="H109" s="11"/>
      <c r="I109" s="11"/>
    </row>
    <row r="110" spans="2:9" ht="15" x14ac:dyDescent="0.25">
      <c r="B110" s="89"/>
      <c r="C110" s="101" t="s">
        <v>130</v>
      </c>
      <c r="D110" s="104">
        <v>7.3</v>
      </c>
      <c r="E110" s="104">
        <v>7.3</v>
      </c>
      <c r="F110" s="103">
        <v>0</v>
      </c>
      <c r="G110" s="22">
        <v>7150</v>
      </c>
      <c r="I110" s="11"/>
    </row>
    <row r="111" spans="2:9" ht="15" x14ac:dyDescent="0.25">
      <c r="B111" s="89" t="s">
        <v>8</v>
      </c>
      <c r="C111" s="20" t="s">
        <v>131</v>
      </c>
      <c r="D111" s="24">
        <v>2.2000000000000002</v>
      </c>
      <c r="E111" s="24">
        <v>2.2000000000000002</v>
      </c>
      <c r="F111" s="25">
        <v>0</v>
      </c>
      <c r="G111" s="21">
        <v>49774</v>
      </c>
      <c r="H111" s="11"/>
      <c r="I111" s="11"/>
    </row>
    <row r="112" spans="2:9" ht="15" x14ac:dyDescent="0.25">
      <c r="B112" s="89" t="s">
        <v>132</v>
      </c>
      <c r="C112" s="101" t="s">
        <v>133</v>
      </c>
      <c r="D112" s="104">
        <v>2.08</v>
      </c>
      <c r="E112" s="104">
        <v>2.16</v>
      </c>
      <c r="F112" s="103">
        <v>-3.7037E-2</v>
      </c>
      <c r="G112" s="22">
        <v>2726816</v>
      </c>
      <c r="H112" s="11"/>
      <c r="I112" s="11"/>
    </row>
    <row r="113" spans="2:9" ht="15" x14ac:dyDescent="0.25">
      <c r="B113" s="89" t="s">
        <v>8</v>
      </c>
      <c r="C113" s="20" t="s">
        <v>134</v>
      </c>
      <c r="D113" s="24">
        <v>6.5</v>
      </c>
      <c r="E113" s="24">
        <v>6.5</v>
      </c>
      <c r="F113" s="25">
        <v>0</v>
      </c>
      <c r="G113" s="21">
        <v>350505</v>
      </c>
      <c r="H113" s="11"/>
      <c r="I113" s="11"/>
    </row>
    <row r="114" spans="2:9" ht="15" x14ac:dyDescent="0.25">
      <c r="B114" s="89" t="s">
        <v>135</v>
      </c>
      <c r="C114" s="101" t="s">
        <v>136</v>
      </c>
      <c r="D114" s="104">
        <v>264.2</v>
      </c>
      <c r="E114" s="104">
        <v>264.2</v>
      </c>
      <c r="F114" s="103">
        <v>0</v>
      </c>
      <c r="G114" s="22">
        <v>1291136</v>
      </c>
      <c r="H114" s="11"/>
      <c r="I114" s="11"/>
    </row>
    <row r="115" spans="2:9" ht="15" x14ac:dyDescent="0.25">
      <c r="B115" s="89" t="s">
        <v>8</v>
      </c>
      <c r="C115" s="20" t="s">
        <v>137</v>
      </c>
      <c r="D115" s="24">
        <v>2156.9</v>
      </c>
      <c r="E115" s="24">
        <v>2156.9</v>
      </c>
      <c r="F115" s="25">
        <v>0</v>
      </c>
      <c r="G115" s="21">
        <v>53</v>
      </c>
      <c r="H115" s="11"/>
      <c r="I115" s="11"/>
    </row>
    <row r="116" spans="2:9" ht="15" x14ac:dyDescent="0.25">
      <c r="B116" s="89"/>
      <c r="C116" s="101"/>
      <c r="D116" s="104"/>
      <c r="E116" s="104"/>
      <c r="F116" s="103"/>
      <c r="G116" s="22"/>
      <c r="H116" s="11"/>
      <c r="I116" s="11"/>
    </row>
    <row r="117" spans="2:9" ht="15" x14ac:dyDescent="0.25">
      <c r="B117" s="88" t="s">
        <v>138</v>
      </c>
      <c r="C117" s="98"/>
      <c r="D117" s="27" t="s">
        <v>5</v>
      </c>
      <c r="E117" s="27" t="s">
        <v>5</v>
      </c>
      <c r="F117" s="28"/>
      <c r="G117" s="19"/>
      <c r="H117" s="11"/>
      <c r="I117" s="11"/>
    </row>
    <row r="118" spans="2:9" ht="15" x14ac:dyDescent="0.25">
      <c r="B118" s="89" t="s">
        <v>139</v>
      </c>
      <c r="C118" s="20" t="s">
        <v>140</v>
      </c>
      <c r="D118" s="24">
        <v>62.5</v>
      </c>
      <c r="E118" s="24">
        <v>62.5</v>
      </c>
      <c r="F118" s="25">
        <v>0</v>
      </c>
      <c r="G118" s="21">
        <v>135</v>
      </c>
      <c r="H118" s="11"/>
      <c r="I118" s="11"/>
    </row>
    <row r="119" spans="2:9" ht="15" x14ac:dyDescent="0.25">
      <c r="B119" s="89" t="s">
        <v>8</v>
      </c>
      <c r="C119" s="101" t="s">
        <v>141</v>
      </c>
      <c r="D119" s="104">
        <v>20.9</v>
      </c>
      <c r="E119" s="104">
        <v>20.9</v>
      </c>
      <c r="F119" s="103">
        <v>0</v>
      </c>
      <c r="G119" s="22">
        <v>221311</v>
      </c>
      <c r="H119" s="11"/>
      <c r="I119" s="11"/>
    </row>
    <row r="120" spans="2:9" ht="15" x14ac:dyDescent="0.25">
      <c r="B120" s="89" t="s">
        <v>8</v>
      </c>
      <c r="C120" s="20" t="s">
        <v>142</v>
      </c>
      <c r="D120" s="24">
        <v>47</v>
      </c>
      <c r="E120" s="24">
        <v>47</v>
      </c>
      <c r="F120" s="25">
        <v>0</v>
      </c>
      <c r="G120" s="21">
        <v>17030</v>
      </c>
      <c r="H120" s="11"/>
      <c r="I120" s="11"/>
    </row>
    <row r="121" spans="2:9" ht="15" x14ac:dyDescent="0.25">
      <c r="B121" s="89" t="s">
        <v>8</v>
      </c>
      <c r="C121" s="101" t="s">
        <v>143</v>
      </c>
      <c r="D121" s="104">
        <v>93</v>
      </c>
      <c r="E121" s="104">
        <v>93</v>
      </c>
      <c r="F121" s="103">
        <v>0</v>
      </c>
      <c r="G121" s="22">
        <v>185910</v>
      </c>
      <c r="H121" s="11"/>
      <c r="I121" s="11"/>
    </row>
    <row r="122" spans="2:9" ht="15" x14ac:dyDescent="0.25">
      <c r="B122" s="89" t="s">
        <v>8</v>
      </c>
      <c r="C122" s="20" t="s">
        <v>144</v>
      </c>
      <c r="D122" s="24">
        <v>480</v>
      </c>
      <c r="E122" s="24">
        <v>480</v>
      </c>
      <c r="F122" s="25">
        <v>0</v>
      </c>
      <c r="G122" s="21">
        <v>119575</v>
      </c>
      <c r="H122" s="11"/>
      <c r="I122" s="11"/>
    </row>
    <row r="123" spans="2:9" ht="15" x14ac:dyDescent="0.25">
      <c r="B123" s="89" t="s">
        <v>8</v>
      </c>
      <c r="C123" s="101" t="s">
        <v>145</v>
      </c>
      <c r="D123" s="104">
        <v>9.25</v>
      </c>
      <c r="E123" s="104">
        <v>9.25</v>
      </c>
      <c r="F123" s="103">
        <v>0</v>
      </c>
      <c r="G123" s="22">
        <v>1145</v>
      </c>
      <c r="H123" s="11"/>
      <c r="I123" s="11"/>
    </row>
    <row r="124" spans="2:9" ht="15" x14ac:dyDescent="0.2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1" t="s">
        <v>147</v>
      </c>
      <c r="D125" s="104">
        <v>75</v>
      </c>
      <c r="E125" s="104">
        <v>75</v>
      </c>
      <c r="F125" s="103">
        <v>0</v>
      </c>
      <c r="G125" s="22">
        <v>3764801</v>
      </c>
      <c r="H125" s="11"/>
      <c r="I125" s="11"/>
    </row>
    <row r="126" spans="2:9" ht="15" x14ac:dyDescent="0.25">
      <c r="B126" s="89" t="s">
        <v>42</v>
      </c>
      <c r="C126" s="20" t="s">
        <v>148</v>
      </c>
      <c r="D126" s="24">
        <v>2.38</v>
      </c>
      <c r="E126" s="24">
        <v>2.29</v>
      </c>
      <c r="F126" s="25">
        <v>3.9301000000000003E-2</v>
      </c>
      <c r="G126" s="21">
        <v>3384067</v>
      </c>
      <c r="H126" s="11"/>
      <c r="I126" s="11"/>
    </row>
    <row r="127" spans="2:9" ht="15" x14ac:dyDescent="0.25">
      <c r="B127" s="89" t="s">
        <v>8</v>
      </c>
      <c r="C127" s="101" t="s">
        <v>149</v>
      </c>
      <c r="D127" s="104">
        <v>5.45</v>
      </c>
      <c r="E127" s="104">
        <v>5.45</v>
      </c>
      <c r="F127" s="103">
        <v>0</v>
      </c>
      <c r="G127" s="22">
        <v>0</v>
      </c>
      <c r="H127" s="11"/>
      <c r="I127" s="11"/>
    </row>
    <row r="128" spans="2:9" ht="15" x14ac:dyDescent="0.25">
      <c r="B128" s="89"/>
      <c r="C128" s="20" t="s">
        <v>234</v>
      </c>
      <c r="D128" s="24">
        <v>111.7</v>
      </c>
      <c r="E128" s="24">
        <v>111.7</v>
      </c>
      <c r="F128" s="25">
        <v>0</v>
      </c>
      <c r="G128" s="21">
        <v>38460</v>
      </c>
      <c r="H128" s="11"/>
      <c r="I128" s="11"/>
    </row>
    <row r="129" spans="2:9" ht="15" x14ac:dyDescent="0.25">
      <c r="B129" s="89"/>
      <c r="C129" s="101"/>
      <c r="D129" s="104"/>
      <c r="E129" s="104"/>
      <c r="F129" s="103"/>
      <c r="G129" s="22"/>
      <c r="H129" s="11"/>
      <c r="I129" s="11"/>
    </row>
    <row r="130" spans="2:9" ht="15" x14ac:dyDescent="0.25">
      <c r="B130" s="88" t="s">
        <v>150</v>
      </c>
      <c r="C130" s="98"/>
      <c r="D130" s="27" t="s">
        <v>5</v>
      </c>
      <c r="E130" s="27" t="s">
        <v>5</v>
      </c>
      <c r="F130" s="28"/>
      <c r="G130" s="19"/>
      <c r="H130" s="11"/>
      <c r="I130" s="11"/>
    </row>
    <row r="131" spans="2:9" ht="15" x14ac:dyDescent="0.25">
      <c r="B131" s="89" t="s">
        <v>151</v>
      </c>
      <c r="C131" s="20" t="s">
        <v>152</v>
      </c>
      <c r="D131" s="24">
        <v>38</v>
      </c>
      <c r="E131" s="24">
        <v>38</v>
      </c>
      <c r="F131" s="25">
        <v>0</v>
      </c>
      <c r="G131" s="21">
        <v>77</v>
      </c>
      <c r="H131" s="11"/>
      <c r="I131" s="11"/>
    </row>
    <row r="132" spans="2:9" ht="15" x14ac:dyDescent="0.25">
      <c r="B132" s="89" t="s">
        <v>153</v>
      </c>
      <c r="C132" s="101" t="s">
        <v>154</v>
      </c>
      <c r="D132" s="104">
        <v>7.15</v>
      </c>
      <c r="E132" s="104">
        <v>7.15</v>
      </c>
      <c r="F132" s="103">
        <v>0</v>
      </c>
      <c r="G132" s="22">
        <v>16073</v>
      </c>
      <c r="H132" s="11"/>
      <c r="I132" s="11"/>
    </row>
    <row r="133" spans="2:9" ht="15" x14ac:dyDescent="0.25">
      <c r="B133" s="89" t="s">
        <v>155</v>
      </c>
      <c r="C133" s="20" t="s">
        <v>156</v>
      </c>
      <c r="D133" s="24">
        <v>8.8000000000000007</v>
      </c>
      <c r="E133" s="24">
        <v>8.8000000000000007</v>
      </c>
      <c r="F133" s="25">
        <v>0</v>
      </c>
      <c r="G133" s="21">
        <v>189976</v>
      </c>
      <c r="H133" s="11"/>
      <c r="I133" s="11"/>
    </row>
    <row r="134" spans="2:9" ht="15" x14ac:dyDescent="0.25">
      <c r="B134" s="89" t="s">
        <v>157</v>
      </c>
      <c r="C134" s="101" t="s">
        <v>158</v>
      </c>
      <c r="D134" s="104">
        <v>1.85</v>
      </c>
      <c r="E134" s="104">
        <v>1.85</v>
      </c>
      <c r="F134" s="103">
        <v>0</v>
      </c>
      <c r="G134" s="22">
        <v>0</v>
      </c>
      <c r="H134" s="11"/>
      <c r="I134" s="11"/>
    </row>
    <row r="135" spans="2:9" ht="15" x14ac:dyDescent="0.25">
      <c r="B135" s="89"/>
      <c r="C135" s="20" t="s">
        <v>159</v>
      </c>
      <c r="D135" s="24">
        <v>0.62</v>
      </c>
      <c r="E135" s="24">
        <v>0.6</v>
      </c>
      <c r="F135" s="25">
        <v>3.3333000000000002E-2</v>
      </c>
      <c r="G135" s="21">
        <v>3194802</v>
      </c>
      <c r="H135" s="11"/>
      <c r="I135" s="11"/>
    </row>
    <row r="136" spans="2:9" ht="15" x14ac:dyDescent="0.25">
      <c r="B136" s="89"/>
      <c r="C136" s="101" t="s">
        <v>160</v>
      </c>
      <c r="D136" s="104">
        <v>2.91</v>
      </c>
      <c r="E136" s="104">
        <v>2.91</v>
      </c>
      <c r="F136" s="103">
        <v>0</v>
      </c>
      <c r="G136" s="22">
        <v>0</v>
      </c>
      <c r="H136" s="11"/>
      <c r="I136" s="11"/>
    </row>
    <row r="137" spans="2:9" ht="15" x14ac:dyDescent="0.25">
      <c r="B137" s="89"/>
      <c r="C137" s="20" t="s">
        <v>161</v>
      </c>
      <c r="D137" s="24">
        <v>3.9</v>
      </c>
      <c r="E137" s="24">
        <v>4.05</v>
      </c>
      <c r="F137" s="25">
        <v>-3.7037E-2</v>
      </c>
      <c r="G137" s="21">
        <v>733458</v>
      </c>
      <c r="H137" s="11"/>
      <c r="I137" s="11"/>
    </row>
    <row r="138" spans="2:9" ht="15" x14ac:dyDescent="0.25">
      <c r="B138" s="91"/>
      <c r="C138" s="101"/>
      <c r="D138" s="104"/>
      <c r="E138" s="104"/>
      <c r="F138" s="103"/>
      <c r="G138" s="22"/>
      <c r="H138" s="11"/>
      <c r="I138" s="11"/>
    </row>
    <row r="139" spans="2:9" ht="15" x14ac:dyDescent="0.25">
      <c r="B139" s="88" t="s">
        <v>162</v>
      </c>
      <c r="C139" s="98"/>
      <c r="D139" s="27"/>
      <c r="E139" s="27"/>
      <c r="F139" s="28"/>
      <c r="G139" s="19"/>
      <c r="H139" s="11"/>
      <c r="I139" s="11"/>
    </row>
    <row r="140" spans="2:9" ht="15" x14ac:dyDescent="0.25">
      <c r="B140" s="89" t="s">
        <v>163</v>
      </c>
      <c r="C140" s="20" t="s">
        <v>164</v>
      </c>
      <c r="D140" s="24">
        <v>56.75</v>
      </c>
      <c r="E140" s="24">
        <v>59.7</v>
      </c>
      <c r="F140" s="25">
        <v>-4.9414E-2</v>
      </c>
      <c r="G140" s="21">
        <v>3420386</v>
      </c>
      <c r="H140" s="11"/>
      <c r="I140" s="11"/>
    </row>
    <row r="141" spans="2:9" ht="15" x14ac:dyDescent="0.25">
      <c r="B141" s="89" t="s">
        <v>165</v>
      </c>
      <c r="C141" s="101" t="s">
        <v>166</v>
      </c>
      <c r="D141" s="104">
        <v>2.0299999999999998</v>
      </c>
      <c r="E141" s="104">
        <v>2.09</v>
      </c>
      <c r="F141" s="103">
        <v>-2.8708000000000001E-2</v>
      </c>
      <c r="G141" s="22">
        <v>8906207</v>
      </c>
      <c r="H141" s="11"/>
      <c r="I141" s="11"/>
    </row>
    <row r="142" spans="2:9" ht="15" x14ac:dyDescent="0.25">
      <c r="B142" s="89" t="s">
        <v>167</v>
      </c>
      <c r="C142" s="20" t="s">
        <v>168</v>
      </c>
      <c r="D142" s="24">
        <v>5700</v>
      </c>
      <c r="E142" s="24">
        <v>5700</v>
      </c>
      <c r="F142" s="25">
        <v>0</v>
      </c>
      <c r="G142" s="21">
        <v>2045</v>
      </c>
      <c r="H142" s="11"/>
      <c r="I142" s="11"/>
    </row>
    <row r="143" spans="2:9" ht="15" x14ac:dyDescent="0.25">
      <c r="B143" s="89"/>
      <c r="C143" s="101" t="s">
        <v>236</v>
      </c>
      <c r="D143" s="104">
        <v>535</v>
      </c>
      <c r="E143" s="104">
        <v>531.1</v>
      </c>
      <c r="F143" s="103">
        <v>7.3429999999999997E-3</v>
      </c>
      <c r="G143" s="22">
        <v>1027552</v>
      </c>
      <c r="H143" s="11"/>
      <c r="I143" s="11"/>
    </row>
    <row r="144" spans="2:9" ht="15" x14ac:dyDescent="0.25">
      <c r="B144" s="89" t="s">
        <v>169</v>
      </c>
      <c r="C144" s="20" t="s">
        <v>170</v>
      </c>
      <c r="D144" s="24">
        <v>185</v>
      </c>
      <c r="E144" s="24">
        <v>185</v>
      </c>
      <c r="F144" s="25">
        <v>0</v>
      </c>
      <c r="G144" s="21">
        <v>393551</v>
      </c>
      <c r="H144" s="93"/>
      <c r="I144" s="11"/>
    </row>
    <row r="145" spans="2:9" ht="15" x14ac:dyDescent="0.25">
      <c r="B145" s="89" t="s">
        <v>8</v>
      </c>
      <c r="C145" s="101" t="s">
        <v>171</v>
      </c>
      <c r="D145" s="104">
        <v>368</v>
      </c>
      <c r="E145" s="104">
        <v>368</v>
      </c>
      <c r="F145" s="103">
        <v>0</v>
      </c>
      <c r="G145" s="22">
        <v>2481</v>
      </c>
      <c r="H145" s="11"/>
      <c r="I145" s="11"/>
    </row>
    <row r="146" spans="2:9" ht="15" x14ac:dyDescent="0.25">
      <c r="B146" s="89" t="s">
        <v>8</v>
      </c>
      <c r="C146" s="20" t="s">
        <v>172</v>
      </c>
      <c r="D146" s="24">
        <v>37.799999999999997</v>
      </c>
      <c r="E146" s="24">
        <v>42</v>
      </c>
      <c r="F146" s="25">
        <v>-0.1</v>
      </c>
      <c r="G146" s="21">
        <v>6083453</v>
      </c>
      <c r="H146" s="11"/>
      <c r="I146" s="11"/>
    </row>
    <row r="147" spans="2:9" ht="15" x14ac:dyDescent="0.25">
      <c r="B147" s="89"/>
      <c r="C147" s="101" t="s">
        <v>173</v>
      </c>
      <c r="D147" s="104">
        <v>1150</v>
      </c>
      <c r="E147" s="104">
        <v>1150</v>
      </c>
      <c r="F147" s="103">
        <v>0</v>
      </c>
      <c r="G147" s="22">
        <v>2064</v>
      </c>
      <c r="H147" s="11"/>
      <c r="I147" s="11"/>
    </row>
    <row r="148" spans="2:9" ht="15" x14ac:dyDescent="0.25">
      <c r="B148" s="89"/>
      <c r="C148" s="20" t="s">
        <v>235</v>
      </c>
      <c r="D148" s="24">
        <v>364.9</v>
      </c>
      <c r="E148" s="24">
        <v>364.9</v>
      </c>
      <c r="F148" s="25">
        <v>0</v>
      </c>
      <c r="G148" s="21">
        <v>1067562</v>
      </c>
      <c r="H148" s="11"/>
      <c r="I148" s="11"/>
    </row>
    <row r="149" spans="2:9" ht="15" x14ac:dyDescent="0.25">
      <c r="B149" s="89" t="s">
        <v>8</v>
      </c>
      <c r="C149" s="101" t="s">
        <v>174</v>
      </c>
      <c r="D149" s="104">
        <v>670</v>
      </c>
      <c r="E149" s="104">
        <v>670</v>
      </c>
      <c r="F149" s="103">
        <v>0</v>
      </c>
      <c r="G149" s="22">
        <v>74352</v>
      </c>
      <c r="H149" s="11"/>
      <c r="I149" s="11"/>
    </row>
    <row r="150" spans="2:9" ht="15" x14ac:dyDescent="0.25">
      <c r="B150" s="89" t="s">
        <v>8</v>
      </c>
      <c r="D150" s="24"/>
      <c r="E150" s="24"/>
      <c r="F150" s="25"/>
      <c r="G150" s="21"/>
      <c r="H150" s="11"/>
      <c r="I150" s="11"/>
    </row>
    <row r="151" spans="2:9" ht="15" x14ac:dyDescent="0.25">
      <c r="B151" s="88" t="s">
        <v>175</v>
      </c>
      <c r="C151" s="98"/>
      <c r="D151" s="27" t="s">
        <v>5</v>
      </c>
      <c r="E151" s="27" t="s">
        <v>5</v>
      </c>
      <c r="F151" s="28"/>
      <c r="G151" s="19"/>
      <c r="H151" s="11"/>
      <c r="I151" s="11"/>
    </row>
    <row r="152" spans="2:9" ht="15" x14ac:dyDescent="0.25">
      <c r="B152" s="89" t="s">
        <v>176</v>
      </c>
      <c r="C152" s="20" t="s">
        <v>177</v>
      </c>
      <c r="D152" s="24">
        <v>0.24</v>
      </c>
      <c r="E152" s="24">
        <v>0.24</v>
      </c>
      <c r="F152" s="25">
        <v>0</v>
      </c>
      <c r="G152" s="21">
        <v>0</v>
      </c>
      <c r="H152" s="11"/>
      <c r="I152" s="11"/>
    </row>
    <row r="153" spans="2:9" ht="15" x14ac:dyDescent="0.25">
      <c r="B153" s="89" t="s">
        <v>178</v>
      </c>
      <c r="C153" s="101" t="s">
        <v>179</v>
      </c>
      <c r="D153" s="104">
        <v>1.62</v>
      </c>
      <c r="E153" s="104">
        <v>1.62</v>
      </c>
      <c r="F153" s="103">
        <v>0</v>
      </c>
      <c r="G153" s="22">
        <v>0</v>
      </c>
      <c r="H153" s="11"/>
      <c r="I153" s="11"/>
    </row>
    <row r="154" spans="2:9" ht="15" x14ac:dyDescent="0.25">
      <c r="B154" s="89" t="s">
        <v>8</v>
      </c>
      <c r="C154" s="20" t="s">
        <v>180</v>
      </c>
      <c r="D154" s="24">
        <v>61.05</v>
      </c>
      <c r="E154" s="24">
        <v>63.35</v>
      </c>
      <c r="F154" s="25">
        <v>-3.6305999999999998E-2</v>
      </c>
      <c r="G154" s="21">
        <v>1883061</v>
      </c>
      <c r="H154" s="11"/>
      <c r="I154" s="11"/>
    </row>
    <row r="155" spans="2:9" ht="15" x14ac:dyDescent="0.25">
      <c r="B155" s="89"/>
      <c r="C155" s="101" t="s">
        <v>181</v>
      </c>
      <c r="D155" s="104">
        <v>46.5</v>
      </c>
      <c r="E155" s="104">
        <v>46.5</v>
      </c>
      <c r="F155" s="103">
        <v>0</v>
      </c>
      <c r="G155" s="22">
        <v>9638</v>
      </c>
      <c r="H155" s="11"/>
      <c r="I155" s="11"/>
    </row>
    <row r="156" spans="2:9" ht="15" x14ac:dyDescent="0.25">
      <c r="B156" s="89" t="s">
        <v>182</v>
      </c>
      <c r="C156" s="20" t="s">
        <v>183</v>
      </c>
      <c r="D156" s="24">
        <v>2.4</v>
      </c>
      <c r="E156" s="24">
        <v>2.5499999999999998</v>
      </c>
      <c r="F156" s="25">
        <v>-5.8824000000000001E-2</v>
      </c>
      <c r="G156" s="21">
        <v>894193</v>
      </c>
      <c r="H156" s="11"/>
      <c r="I156" s="11"/>
    </row>
    <row r="157" spans="2:9" ht="15" x14ac:dyDescent="0.25">
      <c r="B157" s="89" t="s">
        <v>184</v>
      </c>
      <c r="C157" s="101" t="s">
        <v>185</v>
      </c>
      <c r="D157" s="104">
        <v>6.6</v>
      </c>
      <c r="E157" s="104">
        <v>6.6</v>
      </c>
      <c r="F157" s="103">
        <v>0</v>
      </c>
      <c r="G157" s="22">
        <v>51380</v>
      </c>
      <c r="H157" s="11"/>
      <c r="I157" s="11"/>
    </row>
    <row r="158" spans="2:9" ht="15" x14ac:dyDescent="0.25">
      <c r="B158" s="89" t="s">
        <v>8</v>
      </c>
      <c r="C158" s="20" t="s">
        <v>186</v>
      </c>
      <c r="D158" s="24">
        <v>2</v>
      </c>
      <c r="E158" s="24">
        <v>2</v>
      </c>
      <c r="F158" s="25">
        <v>0</v>
      </c>
      <c r="G158" s="21">
        <v>143617</v>
      </c>
      <c r="H158" s="11"/>
      <c r="I158" s="11"/>
    </row>
    <row r="159" spans="2:9" ht="15" x14ac:dyDescent="0.25">
      <c r="B159" s="89" t="s">
        <v>187</v>
      </c>
      <c r="C159" s="101" t="s">
        <v>188</v>
      </c>
      <c r="D159" s="104">
        <v>3.7</v>
      </c>
      <c r="E159" s="104">
        <v>3.7</v>
      </c>
      <c r="F159" s="103">
        <v>0</v>
      </c>
      <c r="G159" s="22">
        <v>757214</v>
      </c>
      <c r="H159" s="11"/>
      <c r="I159" s="11"/>
    </row>
    <row r="160" spans="2:9" ht="15" x14ac:dyDescent="0.25">
      <c r="B160" s="89" t="s">
        <v>189</v>
      </c>
      <c r="C160" s="20" t="s">
        <v>190</v>
      </c>
      <c r="D160" s="24">
        <v>1.97</v>
      </c>
      <c r="E160" s="24">
        <v>2.08</v>
      </c>
      <c r="F160" s="25">
        <v>-0.05</v>
      </c>
      <c r="G160" s="21">
        <v>5018407</v>
      </c>
      <c r="H160" s="11"/>
      <c r="I160" s="11"/>
    </row>
    <row r="161" spans="2:9" ht="15" x14ac:dyDescent="0.25">
      <c r="B161" s="89" t="s">
        <v>191</v>
      </c>
      <c r="C161" s="101" t="s">
        <v>192</v>
      </c>
      <c r="D161" s="104">
        <v>11.85</v>
      </c>
      <c r="E161" s="104">
        <v>10.9</v>
      </c>
      <c r="F161" s="103">
        <v>8.7155999999999997E-2</v>
      </c>
      <c r="G161" s="22">
        <v>607316</v>
      </c>
      <c r="H161" s="11"/>
      <c r="I161" s="11"/>
    </row>
    <row r="162" spans="2:9" ht="15" x14ac:dyDescent="0.25">
      <c r="B162" s="89" t="s">
        <v>8</v>
      </c>
      <c r="C162" s="20" t="s">
        <v>193</v>
      </c>
      <c r="D162" s="24">
        <v>126.1</v>
      </c>
      <c r="E162" s="24">
        <v>126.1</v>
      </c>
      <c r="F162" s="25">
        <v>0</v>
      </c>
      <c r="G162" s="21">
        <v>52478</v>
      </c>
      <c r="H162" s="11"/>
      <c r="I162" s="11"/>
    </row>
    <row r="163" spans="2:9" ht="15" x14ac:dyDescent="0.25">
      <c r="B163" s="89"/>
      <c r="C163" s="101" t="s">
        <v>195</v>
      </c>
      <c r="D163" s="104">
        <v>0.62</v>
      </c>
      <c r="E163" s="104">
        <v>0.68</v>
      </c>
      <c r="F163" s="103">
        <v>-8.8234999999999994E-2</v>
      </c>
      <c r="G163" s="22">
        <v>1750320</v>
      </c>
      <c r="H163" s="11"/>
      <c r="I163" s="11"/>
    </row>
    <row r="164" spans="2:9" ht="15" x14ac:dyDescent="0.25">
      <c r="B164" s="89" t="s">
        <v>194</v>
      </c>
      <c r="C164" s="20" t="s">
        <v>197</v>
      </c>
      <c r="D164" s="24">
        <v>2.75</v>
      </c>
      <c r="E164" s="24">
        <v>2.75</v>
      </c>
      <c r="F164" s="25">
        <v>0</v>
      </c>
      <c r="G164" s="21">
        <v>174237</v>
      </c>
      <c r="H164" s="11"/>
      <c r="I164" s="11"/>
    </row>
    <row r="165" spans="2:9" ht="15" x14ac:dyDescent="0.25">
      <c r="B165" s="89" t="s">
        <v>196</v>
      </c>
      <c r="C165" s="101" t="s">
        <v>198</v>
      </c>
      <c r="D165" s="104">
        <v>3.63</v>
      </c>
      <c r="E165" s="104">
        <v>3.63</v>
      </c>
      <c r="F165" s="103">
        <v>0</v>
      </c>
      <c r="G165" s="22">
        <v>217049</v>
      </c>
      <c r="H165" s="11"/>
      <c r="I165" s="11"/>
    </row>
    <row r="166" spans="2:9" ht="15" x14ac:dyDescent="0.25">
      <c r="B166" s="89" t="s">
        <v>8</v>
      </c>
      <c r="C166" s="20" t="s">
        <v>199</v>
      </c>
      <c r="D166" s="24">
        <v>4.55</v>
      </c>
      <c r="E166" s="24">
        <v>4.55</v>
      </c>
      <c r="F166" s="25">
        <v>0</v>
      </c>
      <c r="G166" s="21">
        <v>85696</v>
      </c>
      <c r="H166" s="11"/>
      <c r="I166" s="11"/>
    </row>
    <row r="167" spans="2:9" ht="15" x14ac:dyDescent="0.25">
      <c r="B167" s="89" t="s">
        <v>8</v>
      </c>
      <c r="C167" s="101" t="s">
        <v>201</v>
      </c>
      <c r="D167" s="104">
        <v>1.56</v>
      </c>
      <c r="E167" s="104">
        <v>1.56</v>
      </c>
      <c r="F167" s="103">
        <v>0</v>
      </c>
      <c r="G167" s="22">
        <v>327831</v>
      </c>
      <c r="H167" s="11"/>
      <c r="I167" s="11"/>
    </row>
    <row r="168" spans="2:9" ht="15" x14ac:dyDescent="0.25">
      <c r="B168" s="89" t="s">
        <v>200</v>
      </c>
      <c r="C168" s="20" t="s">
        <v>203</v>
      </c>
      <c r="D168" s="24">
        <v>2.8</v>
      </c>
      <c r="E168" s="24">
        <v>2.9</v>
      </c>
      <c r="F168" s="25">
        <v>-3.4483E-2</v>
      </c>
      <c r="G168" s="21">
        <v>2791116</v>
      </c>
      <c r="H168" s="11"/>
      <c r="I168" s="11"/>
    </row>
    <row r="169" spans="2:9" ht="15" x14ac:dyDescent="0.25">
      <c r="B169" s="92" t="s">
        <v>202</v>
      </c>
      <c r="C169" s="105" t="s">
        <v>204</v>
      </c>
      <c r="D169" s="106">
        <v>2.48</v>
      </c>
      <c r="E169" s="106">
        <v>2.48</v>
      </c>
      <c r="F169" s="107">
        <v>0</v>
      </c>
      <c r="G169" s="108">
        <v>0</v>
      </c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  <c r="H188" s="11"/>
      <c r="I188" s="11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>
      <c r="C190" s="11"/>
      <c r="D190" s="12"/>
      <c r="E190" s="12"/>
      <c r="F190" s="12"/>
      <c r="G190" s="12"/>
    </row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2.75" hidden="1" customHeight="1" x14ac:dyDescent="0.25"/>
    <row r="414" ht="12.75" hidden="1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hidden="1" customHeight="1" x14ac:dyDescent="0.25"/>
    <row r="421" ht="12.75" hidden="1" customHeight="1" x14ac:dyDescent="0.25"/>
  </sheetData>
  <phoneticPr fontId="0" type="noConversion"/>
  <conditionalFormatting sqref="F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70" operator="lessThan">
      <formula>-0.1</formula>
    </cfRule>
  </conditionalFormatting>
  <conditionalFormatting sqref="F11:F15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1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191">
      <iconSet iconSet="3Arrows">
        <cfvo type="percent" val="0"/>
        <cfvo type="num" val="0"/>
        <cfvo type="num" val="0" gte="0"/>
      </iconSet>
    </cfRule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80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89">
      <iconSet iconSet="3Arrows">
        <cfvo type="percent" val="0"/>
        <cfvo type="num" val="0"/>
        <cfvo type="num" val="0" gte="0"/>
      </iconSet>
    </cfRule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3 F11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17 F97 F106:F10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8 F120 F122 F124 F12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19 F121 F123 F125 F127 F129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30:F13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133:F13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40:F150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40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9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241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">
    <cfRule type="iconSet" priority="48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155 F157 F159 F161 F163 F165 F167">
    <cfRule type="iconSet" priority="24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70:F65488 F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25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AMQ328" sqref="AMQ328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3.140625" style="6" bestFit="1" customWidth="1"/>
    <col min="4" max="4" width="8" style="6" bestFit="1" customWidth="1"/>
    <col min="5" max="5" width="13.42578125" style="6" bestFit="1" customWidth="1"/>
    <col min="6" max="6" width="13.5703125" style="7" bestFit="1" customWidth="1"/>
    <col min="7" max="7" width="18.140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176" t="s">
        <v>205</v>
      </c>
      <c r="C2" s="177"/>
      <c r="D2" s="177"/>
      <c r="E2" s="177"/>
      <c r="F2" s="177"/>
      <c r="G2" s="178"/>
    </row>
    <row r="3" spans="1:7" s="4" customFormat="1" x14ac:dyDescent="0.25">
      <c r="B3" s="32"/>
      <c r="C3" s="33"/>
      <c r="D3" s="33" t="s">
        <v>206</v>
      </c>
      <c r="E3" s="33"/>
      <c r="F3" s="34" t="s">
        <v>207</v>
      </c>
      <c r="G3" s="35"/>
    </row>
    <row r="4" spans="1:7" s="4" customFormat="1" x14ac:dyDescent="0.25">
      <c r="B4" s="32" t="s">
        <v>208</v>
      </c>
      <c r="C4" s="36" t="s">
        <v>209</v>
      </c>
      <c r="D4" s="33" t="s">
        <v>210</v>
      </c>
      <c r="E4" s="33" t="s">
        <v>211</v>
      </c>
      <c r="F4" s="34" t="s">
        <v>206</v>
      </c>
      <c r="G4" s="35" t="s">
        <v>212</v>
      </c>
    </row>
    <row r="5" spans="1:7" x14ac:dyDescent="0.25">
      <c r="B5" s="37"/>
      <c r="C5" s="38"/>
      <c r="D5" s="39"/>
      <c r="E5" s="38"/>
      <c r="F5" s="40" t="s">
        <v>213</v>
      </c>
      <c r="G5" s="41" t="s">
        <v>213</v>
      </c>
    </row>
    <row r="6" spans="1:7" x14ac:dyDescent="0.25">
      <c r="B6" s="42">
        <v>1</v>
      </c>
      <c r="C6" s="43" t="s">
        <v>239</v>
      </c>
      <c r="D6" s="44">
        <v>47.85</v>
      </c>
      <c r="E6" s="45">
        <v>25654667</v>
      </c>
      <c r="F6" s="46">
        <v>47.842639158013625</v>
      </c>
      <c r="G6" s="47">
        <v>1227386976</v>
      </c>
    </row>
    <row r="7" spans="1:7" ht="15" customHeight="1" x14ac:dyDescent="0.25">
      <c r="B7" s="42">
        <v>2</v>
      </c>
      <c r="C7" s="43" t="s">
        <v>240</v>
      </c>
      <c r="D7" s="44">
        <v>59</v>
      </c>
      <c r="E7" s="45">
        <v>13873524</v>
      </c>
      <c r="F7" s="46">
        <v>58.991834403429152</v>
      </c>
      <c r="G7" s="47">
        <v>818424630.39999998</v>
      </c>
    </row>
    <row r="8" spans="1:7" ht="15" customHeight="1" x14ac:dyDescent="0.25">
      <c r="B8" s="42">
        <v>3</v>
      </c>
      <c r="C8" s="43" t="s">
        <v>241</v>
      </c>
      <c r="D8" s="44">
        <v>18.5</v>
      </c>
      <c r="E8" s="45">
        <v>40525622</v>
      </c>
      <c r="F8" s="46">
        <v>18.081778197013236</v>
      </c>
      <c r="G8" s="47">
        <v>732775308.29999995</v>
      </c>
    </row>
    <row r="9" spans="1:7" ht="15" customHeight="1" x14ac:dyDescent="0.25">
      <c r="B9" s="42">
        <v>4</v>
      </c>
      <c r="C9" s="43" t="s">
        <v>236</v>
      </c>
      <c r="D9" s="44">
        <v>535</v>
      </c>
      <c r="E9" s="45">
        <v>1027552</v>
      </c>
      <c r="F9" s="46">
        <v>534.85677318520129</v>
      </c>
      <c r="G9" s="47">
        <v>549593147</v>
      </c>
    </row>
    <row r="10" spans="1:7" ht="15" customHeight="1" x14ac:dyDescent="0.25">
      <c r="B10" s="42">
        <v>5</v>
      </c>
      <c r="C10" s="43" t="s">
        <v>74</v>
      </c>
      <c r="D10" s="44">
        <v>35.700000000000003</v>
      </c>
      <c r="E10" s="45">
        <v>15252358</v>
      </c>
      <c r="F10" s="46">
        <v>35.795226259441328</v>
      </c>
      <c r="G10" s="47">
        <v>545961605.60000002</v>
      </c>
    </row>
    <row r="11" spans="1:7" ht="15" customHeight="1" x14ac:dyDescent="0.25">
      <c r="B11" s="42">
        <v>6</v>
      </c>
      <c r="C11" s="43" t="s">
        <v>242</v>
      </c>
      <c r="D11" s="44">
        <v>24.1</v>
      </c>
      <c r="E11" s="45">
        <v>18182649</v>
      </c>
      <c r="F11" s="46">
        <v>24.657001336823914</v>
      </c>
      <c r="G11" s="47">
        <v>448329600.69999999</v>
      </c>
    </row>
    <row r="12" spans="1:7" ht="15" customHeight="1" x14ac:dyDescent="0.25">
      <c r="B12" s="42">
        <v>7</v>
      </c>
      <c r="C12" s="43" t="s">
        <v>235</v>
      </c>
      <c r="D12" s="44">
        <v>364.9</v>
      </c>
      <c r="E12" s="45">
        <v>1067562</v>
      </c>
      <c r="F12" s="46">
        <v>328.52092805851089</v>
      </c>
      <c r="G12" s="47">
        <v>350716459</v>
      </c>
    </row>
    <row r="13" spans="1:7" x14ac:dyDescent="0.25">
      <c r="B13" s="42">
        <v>8</v>
      </c>
      <c r="C13" s="43" t="s">
        <v>59</v>
      </c>
      <c r="D13" s="44">
        <v>37.450000000000003</v>
      </c>
      <c r="E13" s="45">
        <v>9031353</v>
      </c>
      <c r="F13" s="46">
        <v>36.74843148086449</v>
      </c>
      <c r="G13" s="47">
        <v>331888056.89999998</v>
      </c>
    </row>
    <row r="14" spans="1:7" ht="15" customHeight="1" x14ac:dyDescent="0.25">
      <c r="B14" s="42">
        <v>9</v>
      </c>
      <c r="C14" s="43" t="s">
        <v>243</v>
      </c>
      <c r="D14" s="44">
        <v>264.2</v>
      </c>
      <c r="E14" s="45">
        <v>1291136</v>
      </c>
      <c r="F14" s="46">
        <v>241.16887678757308</v>
      </c>
      <c r="G14" s="47">
        <v>311381818.89999998</v>
      </c>
    </row>
    <row r="15" spans="1:7" ht="15" customHeight="1" x14ac:dyDescent="0.25">
      <c r="B15" s="42">
        <v>10</v>
      </c>
      <c r="C15" s="43" t="s">
        <v>67</v>
      </c>
      <c r="D15" s="44">
        <v>17.2</v>
      </c>
      <c r="E15" s="45">
        <v>16491544</v>
      </c>
      <c r="F15" s="46">
        <v>17.061398277808312</v>
      </c>
      <c r="G15" s="47">
        <v>281368800.39999998</v>
      </c>
    </row>
    <row r="16" spans="1:7" ht="15" customHeight="1" x14ac:dyDescent="0.25">
      <c r="B16" s="48"/>
      <c r="C16" s="49"/>
      <c r="D16" s="50"/>
      <c r="E16" s="51">
        <v>142397967</v>
      </c>
      <c r="F16" s="52"/>
      <c r="G16" s="53">
        <v>5597826403.1999989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AMK384" sqref="AMK384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24.4257812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81" t="s">
        <v>253</v>
      </c>
      <c r="D2" s="181"/>
      <c r="E2" s="181"/>
      <c r="F2" s="181"/>
      <c r="G2" s="181"/>
      <c r="H2" s="182"/>
      <c r="I2" s="55"/>
      <c r="J2" s="55"/>
      <c r="K2" s="55"/>
      <c r="L2" s="55"/>
    </row>
    <row r="3" spans="1:12" x14ac:dyDescent="0.25">
      <c r="B3" s="56"/>
      <c r="D3" s="58" t="s">
        <v>214</v>
      </c>
      <c r="E3" s="58" t="s">
        <v>215</v>
      </c>
      <c r="F3" s="59" t="s">
        <v>216</v>
      </c>
      <c r="G3" s="59" t="s">
        <v>217</v>
      </c>
      <c r="H3" s="60" t="s">
        <v>218</v>
      </c>
      <c r="I3" s="11"/>
      <c r="J3" s="11"/>
      <c r="K3" s="11"/>
      <c r="L3" s="11"/>
    </row>
    <row r="4" spans="1:12" ht="14.25" customHeight="1" x14ac:dyDescent="0.25">
      <c r="B4" s="61"/>
      <c r="C4" s="62" t="s">
        <v>219</v>
      </c>
      <c r="D4" s="63">
        <v>66942.714353510804</v>
      </c>
      <c r="E4" s="63">
        <v>67287.67</v>
      </c>
      <c r="F4" s="109">
        <v>5.1265803450943901E-3</v>
      </c>
      <c r="G4" s="63">
        <v>62763.276924058002</v>
      </c>
      <c r="H4" s="64">
        <v>6.65904910368178E-2</v>
      </c>
      <c r="I4" s="11"/>
      <c r="J4" s="11"/>
      <c r="K4" s="11"/>
      <c r="L4" s="11"/>
    </row>
    <row r="5" spans="1:12" ht="14.25" customHeight="1" x14ac:dyDescent="0.25">
      <c r="B5" s="61"/>
      <c r="C5" s="62" t="s">
        <v>220</v>
      </c>
      <c r="D5" s="65">
        <v>106904.25</v>
      </c>
      <c r="E5" s="65">
        <v>107455.13</v>
      </c>
      <c r="F5" s="109">
        <v>5.1266049373353004E-3</v>
      </c>
      <c r="G5" s="65">
        <v>102926.39999999999</v>
      </c>
      <c r="H5" s="64">
        <v>3.8647519003870867E-2</v>
      </c>
      <c r="I5" s="11"/>
      <c r="J5" s="11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183">
        <v>45750</v>
      </c>
      <c r="E7" s="184"/>
      <c r="F7" s="184"/>
      <c r="G7" s="183">
        <v>45719</v>
      </c>
      <c r="H7" s="185"/>
      <c r="I7" s="11"/>
      <c r="J7" s="11"/>
      <c r="K7" s="11"/>
      <c r="L7" s="11"/>
    </row>
    <row r="8" spans="1:12" ht="15" customHeight="1" x14ac:dyDescent="0.25">
      <c r="B8" s="61"/>
      <c r="C8" s="62" t="s">
        <v>221</v>
      </c>
      <c r="D8" s="179">
        <v>395466683</v>
      </c>
      <c r="E8" s="179"/>
      <c r="F8" s="179"/>
      <c r="G8" s="179">
        <v>308089254</v>
      </c>
      <c r="H8" s="180"/>
      <c r="I8" s="11"/>
      <c r="J8" s="11"/>
      <c r="K8" s="11"/>
      <c r="L8" s="11"/>
    </row>
    <row r="9" spans="1:12" ht="15" customHeight="1" x14ac:dyDescent="0.25">
      <c r="B9" s="61"/>
      <c r="C9" s="62" t="s">
        <v>222</v>
      </c>
      <c r="D9" s="186">
        <v>8763893391.6299992</v>
      </c>
      <c r="E9" s="186"/>
      <c r="F9" s="186"/>
      <c r="G9" s="186">
        <v>7231906912.6199999</v>
      </c>
      <c r="H9" s="187"/>
      <c r="I9" s="11"/>
      <c r="J9" s="11"/>
      <c r="K9" s="11"/>
      <c r="L9" s="11"/>
    </row>
    <row r="10" spans="1:12" ht="15" customHeight="1" x14ac:dyDescent="0.25">
      <c r="B10" s="61"/>
      <c r="C10" s="62" t="s">
        <v>223</v>
      </c>
      <c r="D10" s="179">
        <v>13967</v>
      </c>
      <c r="E10" s="179"/>
      <c r="F10" s="179"/>
      <c r="G10" s="179">
        <v>15474</v>
      </c>
      <c r="H10" s="180"/>
      <c r="I10" s="11"/>
      <c r="J10" s="11"/>
      <c r="K10" s="11"/>
      <c r="L10" s="11"/>
    </row>
    <row r="11" spans="1:12" ht="15" customHeight="1" x14ac:dyDescent="0.25">
      <c r="B11" s="61"/>
      <c r="C11" s="62" t="s">
        <v>224</v>
      </c>
      <c r="D11" s="179">
        <v>17</v>
      </c>
      <c r="E11" s="179"/>
      <c r="F11" s="179"/>
      <c r="G11" s="179">
        <v>20</v>
      </c>
      <c r="H11" s="180"/>
      <c r="I11" s="11"/>
      <c r="J11" s="11"/>
      <c r="K11" s="11"/>
      <c r="L11" s="11"/>
    </row>
    <row r="12" spans="1:12" ht="15" customHeight="1" x14ac:dyDescent="0.25">
      <c r="B12" s="61"/>
      <c r="C12" s="62" t="s">
        <v>225</v>
      </c>
      <c r="D12" s="179">
        <v>44</v>
      </c>
      <c r="E12" s="179"/>
      <c r="F12" s="179"/>
      <c r="G12" s="179">
        <v>33</v>
      </c>
      <c r="H12" s="180"/>
      <c r="I12" s="11"/>
      <c r="J12" s="11"/>
      <c r="K12" s="11"/>
      <c r="L12" s="11"/>
    </row>
    <row r="13" spans="1:12" ht="17.25" customHeight="1" x14ac:dyDescent="0.25">
      <c r="B13" s="56"/>
      <c r="C13" s="70" t="s">
        <v>226</v>
      </c>
      <c r="D13" s="59" t="s">
        <v>227</v>
      </c>
      <c r="E13" s="71" t="s">
        <v>228</v>
      </c>
      <c r="F13" s="70" t="s">
        <v>229</v>
      </c>
      <c r="G13" s="59" t="s">
        <v>227</v>
      </c>
      <c r="H13" s="60" t="s">
        <v>228</v>
      </c>
      <c r="I13" s="11"/>
      <c r="J13" s="11"/>
      <c r="K13" s="11"/>
      <c r="L13" s="11"/>
    </row>
    <row r="14" spans="1:12" ht="15" customHeight="1" x14ac:dyDescent="0.25">
      <c r="B14" s="56"/>
      <c r="C14" s="57" t="s">
        <v>244</v>
      </c>
      <c r="D14" s="72">
        <v>9.9435028248587631E-2</v>
      </c>
      <c r="E14" s="73">
        <v>48.65</v>
      </c>
      <c r="F14" s="74" t="s">
        <v>249</v>
      </c>
      <c r="G14" s="75">
        <v>0.1</v>
      </c>
      <c r="H14" s="95">
        <v>37.799999999999997</v>
      </c>
      <c r="I14" s="11"/>
      <c r="J14" s="11"/>
      <c r="K14" s="11"/>
      <c r="L14" s="11"/>
    </row>
    <row r="15" spans="1:12" ht="15" customHeight="1" x14ac:dyDescent="0.25">
      <c r="B15" s="56"/>
      <c r="C15" s="57" t="s">
        <v>245</v>
      </c>
      <c r="D15" s="72">
        <v>8.7786259541984712E-2</v>
      </c>
      <c r="E15" s="73">
        <v>14.25</v>
      </c>
      <c r="F15" s="74" t="s">
        <v>20</v>
      </c>
      <c r="G15" s="75">
        <v>0.1</v>
      </c>
      <c r="H15" s="95">
        <v>51.3</v>
      </c>
      <c r="I15" s="11"/>
      <c r="J15" s="11"/>
      <c r="K15" s="11"/>
      <c r="L15" s="11"/>
    </row>
    <row r="16" spans="1:12" ht="15" customHeight="1" x14ac:dyDescent="0.25">
      <c r="B16" s="56"/>
      <c r="C16" s="57" t="s">
        <v>246</v>
      </c>
      <c r="D16" s="72">
        <v>8.7155963302752326E-2</v>
      </c>
      <c r="E16" s="73">
        <v>11.85</v>
      </c>
      <c r="F16" s="74" t="s">
        <v>250</v>
      </c>
      <c r="G16" s="75">
        <v>0.1</v>
      </c>
      <c r="H16" s="95">
        <v>36</v>
      </c>
      <c r="I16" s="11"/>
      <c r="J16" s="11"/>
      <c r="K16" s="11"/>
      <c r="L16" s="11"/>
    </row>
    <row r="17" spans="2:12" ht="15" customHeight="1" x14ac:dyDescent="0.25">
      <c r="B17" s="56"/>
      <c r="C17" s="57" t="s">
        <v>341</v>
      </c>
      <c r="D17" s="72">
        <v>6.7567567567567544E-2</v>
      </c>
      <c r="E17" s="73">
        <v>3.95</v>
      </c>
      <c r="F17" s="74" t="s">
        <v>251</v>
      </c>
      <c r="G17" s="75">
        <v>0.1</v>
      </c>
      <c r="H17" s="95">
        <v>0.9</v>
      </c>
      <c r="I17" s="11"/>
      <c r="J17" s="11"/>
      <c r="K17" s="11"/>
      <c r="L17" s="11"/>
    </row>
    <row r="18" spans="2:12" ht="15" customHeight="1" x14ac:dyDescent="0.25">
      <c r="B18" s="56"/>
      <c r="C18" s="57" t="s">
        <v>247</v>
      </c>
      <c r="D18" s="72">
        <v>4.5272969374167804E-2</v>
      </c>
      <c r="E18" s="73">
        <v>7.85</v>
      </c>
      <c r="F18" s="74" t="s">
        <v>252</v>
      </c>
      <c r="G18" s="75">
        <v>0.1</v>
      </c>
      <c r="H18" s="95">
        <v>0.63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10"/>
  <sheetViews>
    <sheetView zoomScaleNormal="100" workbookViewId="0">
      <selection activeCell="EE358" sqref="EE358"/>
    </sheetView>
  </sheetViews>
  <sheetFormatPr defaultColWidth="9.140625" defaultRowHeight="15" x14ac:dyDescent="0.25"/>
  <cols>
    <col min="1" max="1" width="4.7109375" style="57" customWidth="1"/>
    <col min="2" max="2" width="31.5703125" style="57" bestFit="1" customWidth="1"/>
    <col min="3" max="3" width="11" style="57" bestFit="1" customWidth="1"/>
    <col min="4" max="4" width="10.140625" style="57" bestFit="1" customWidth="1"/>
    <col min="5" max="5" width="12.5703125" style="57" customWidth="1"/>
    <col min="6" max="6" width="13.140625" style="57" customWidth="1"/>
    <col min="7" max="7" width="47.5703125" style="57" bestFit="1" customWidth="1"/>
    <col min="8" max="9" width="11" style="57" bestFit="1" customWidth="1"/>
    <col min="10" max="10" width="8.42578125" style="57" bestFit="1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2:12" ht="21.75" customHeight="1" x14ac:dyDescent="0.25">
      <c r="B2" s="194" t="s">
        <v>230</v>
      </c>
      <c r="C2" s="194"/>
      <c r="D2" s="194"/>
      <c r="E2" s="194"/>
      <c r="F2" s="194"/>
      <c r="G2" s="194"/>
      <c r="H2" s="194"/>
      <c r="I2" s="194"/>
      <c r="J2" s="194"/>
      <c r="K2" s="86"/>
      <c r="L2" s="86"/>
    </row>
    <row r="3" spans="2:12" ht="15.75" thickBot="1" x14ac:dyDescent="0.3"/>
    <row r="4" spans="2:12" x14ac:dyDescent="0.25">
      <c r="B4" s="195" t="s">
        <v>248</v>
      </c>
      <c r="C4" s="195"/>
      <c r="D4" s="195"/>
      <c r="E4" s="196"/>
      <c r="G4" s="198" t="s">
        <v>343</v>
      </c>
      <c r="H4" s="198"/>
      <c r="I4" s="198"/>
      <c r="J4" s="199"/>
    </row>
    <row r="5" spans="2:12" ht="15.75" thickBot="1" x14ac:dyDescent="0.3">
      <c r="B5" s="191" t="s">
        <v>254</v>
      </c>
      <c r="C5" s="191"/>
      <c r="D5" s="191"/>
      <c r="E5" s="197"/>
      <c r="G5" s="191" t="s">
        <v>298</v>
      </c>
      <c r="H5" s="191"/>
      <c r="I5" s="191"/>
      <c r="J5" s="197"/>
    </row>
    <row r="6" spans="2:12" x14ac:dyDescent="0.25">
      <c r="B6" s="110"/>
      <c r="C6" s="111" t="s">
        <v>255</v>
      </c>
      <c r="D6" s="111" t="s">
        <v>256</v>
      </c>
      <c r="E6" s="112"/>
      <c r="G6" s="135"/>
      <c r="H6" s="136" t="s">
        <v>255</v>
      </c>
      <c r="I6" s="136" t="s">
        <v>256</v>
      </c>
      <c r="J6" s="137"/>
    </row>
    <row r="7" spans="2:12" ht="15" customHeight="1" thickBot="1" x14ac:dyDescent="0.3">
      <c r="B7" s="113"/>
      <c r="C7" s="114" t="s">
        <v>257</v>
      </c>
      <c r="D7" s="115" t="s">
        <v>257</v>
      </c>
      <c r="E7" s="114"/>
      <c r="G7" s="138"/>
      <c r="H7" s="139" t="s">
        <v>257</v>
      </c>
      <c r="I7" s="139" t="s">
        <v>257</v>
      </c>
      <c r="J7" s="140"/>
    </row>
    <row r="8" spans="2:12" ht="15" customHeight="1" x14ac:dyDescent="0.25">
      <c r="B8" s="116"/>
      <c r="C8" s="117"/>
      <c r="D8" s="117"/>
      <c r="E8" s="118"/>
      <c r="G8" s="141"/>
      <c r="H8" s="142"/>
      <c r="I8" s="142"/>
      <c r="J8" s="118"/>
    </row>
    <row r="9" spans="2:12" ht="15" customHeight="1" x14ac:dyDescent="0.25">
      <c r="B9" s="119" t="s">
        <v>258</v>
      </c>
      <c r="C9" s="120">
        <v>665689.76300000004</v>
      </c>
      <c r="D9" s="120">
        <v>441452.95299999998</v>
      </c>
      <c r="E9" s="121">
        <f>C9/D9-1</f>
        <v>0.50795177260939073</v>
      </c>
      <c r="G9" s="143" t="s">
        <v>258</v>
      </c>
      <c r="H9" s="144">
        <v>1651571</v>
      </c>
      <c r="I9" s="144">
        <v>696867</v>
      </c>
      <c r="J9" s="121">
        <f>H9/I9-1</f>
        <v>1.3699945613725433</v>
      </c>
    </row>
    <row r="10" spans="2:12" ht="15" customHeight="1" x14ac:dyDescent="0.25">
      <c r="B10" s="122" t="s">
        <v>259</v>
      </c>
      <c r="C10" s="123">
        <v>-634580.27899999998</v>
      </c>
      <c r="D10" s="123">
        <v>-355149.11099999998</v>
      </c>
      <c r="E10" s="121"/>
      <c r="G10" s="145" t="s">
        <v>259</v>
      </c>
      <c r="H10" s="146">
        <v>-941472</v>
      </c>
      <c r="I10" s="146">
        <v>-347534</v>
      </c>
      <c r="J10" s="121"/>
    </row>
    <row r="11" spans="2:12" ht="15" customHeight="1" x14ac:dyDescent="0.25">
      <c r="B11" s="124" t="s">
        <v>260</v>
      </c>
      <c r="C11" s="120">
        <v>-270894.179</v>
      </c>
      <c r="D11" s="120">
        <v>-108922.107</v>
      </c>
      <c r="E11" s="121">
        <f>C11/D11-1</f>
        <v>1.487044976094706</v>
      </c>
      <c r="G11" s="143" t="s">
        <v>299</v>
      </c>
      <c r="H11" s="144">
        <v>561423</v>
      </c>
      <c r="I11" s="144">
        <v>125540</v>
      </c>
      <c r="J11" s="121">
        <f>(H11/I11-1)</f>
        <v>3.4720646805798951</v>
      </c>
    </row>
    <row r="12" spans="2:12" ht="15" customHeight="1" thickBot="1" x14ac:dyDescent="0.3">
      <c r="B12" s="122" t="s">
        <v>261</v>
      </c>
      <c r="C12" s="123">
        <v>78277.361000000004</v>
      </c>
      <c r="D12" s="123">
        <v>35161.798000000003</v>
      </c>
      <c r="E12" s="121"/>
      <c r="G12" s="145" t="s">
        <v>261</v>
      </c>
      <c r="H12" s="146">
        <v>-347176</v>
      </c>
      <c r="I12" s="146">
        <v>-44210</v>
      </c>
      <c r="J12" s="121"/>
    </row>
    <row r="13" spans="2:12" ht="15.75" thickBot="1" x14ac:dyDescent="0.3">
      <c r="B13" s="119" t="s">
        <v>262</v>
      </c>
      <c r="C13" s="125">
        <f>SUM(C11:C12)</f>
        <v>-192616.818</v>
      </c>
      <c r="D13" s="125">
        <f>SUM(D11:D12)</f>
        <v>-73760.309000000008</v>
      </c>
      <c r="E13" s="126">
        <f>C13/D13-1</f>
        <v>1.6113884365641686</v>
      </c>
      <c r="G13" s="147" t="s">
        <v>300</v>
      </c>
      <c r="H13" s="148">
        <f>SUM(H11:H12)</f>
        <v>214247</v>
      </c>
      <c r="I13" s="148">
        <f>SUM(I11:I12)</f>
        <v>81330</v>
      </c>
      <c r="J13" s="126">
        <f>(H13/I13-1)</f>
        <v>1.6342923890323373</v>
      </c>
    </row>
    <row r="14" spans="2:12" ht="15" customHeight="1" thickBot="1" x14ac:dyDescent="0.3">
      <c r="B14" s="127" t="s">
        <v>263</v>
      </c>
      <c r="C14" s="128" t="s">
        <v>255</v>
      </c>
      <c r="D14" s="128" t="s">
        <v>256</v>
      </c>
      <c r="E14" s="129"/>
      <c r="G14" s="147" t="s">
        <v>263</v>
      </c>
      <c r="H14" s="149" t="s">
        <v>255</v>
      </c>
      <c r="I14" s="149" t="s">
        <v>256</v>
      </c>
      <c r="J14" s="121"/>
    </row>
    <row r="15" spans="2:12" ht="15" customHeight="1" x14ac:dyDescent="0.25">
      <c r="B15" s="130" t="s">
        <v>264</v>
      </c>
      <c r="C15" s="131"/>
      <c r="D15" s="131"/>
      <c r="E15" s="129"/>
      <c r="G15" s="150" t="s">
        <v>264</v>
      </c>
      <c r="H15" s="151"/>
      <c r="I15" s="151"/>
      <c r="J15" s="121"/>
    </row>
    <row r="16" spans="2:12" ht="15" customHeight="1" x14ac:dyDescent="0.25">
      <c r="B16" s="130" t="s">
        <v>265</v>
      </c>
      <c r="C16" s="131"/>
      <c r="D16" s="131"/>
      <c r="E16" s="129"/>
      <c r="G16" s="150" t="s">
        <v>265</v>
      </c>
      <c r="H16" s="151"/>
      <c r="I16" s="151"/>
      <c r="J16" s="121"/>
    </row>
    <row r="17" spans="2:10" ht="15" customHeight="1" x14ac:dyDescent="0.25">
      <c r="B17" s="132" t="s">
        <v>266</v>
      </c>
      <c r="C17" s="123">
        <v>616644.82400000002</v>
      </c>
      <c r="D17" s="123">
        <v>167082.81099999999</v>
      </c>
      <c r="E17" s="133">
        <f>C17/D17-1</f>
        <v>2.6906538758196978</v>
      </c>
      <c r="G17" s="152" t="s">
        <v>301</v>
      </c>
      <c r="H17" s="146">
        <v>5074590</v>
      </c>
      <c r="I17" s="146">
        <v>1465354</v>
      </c>
      <c r="J17" s="133">
        <f t="shared" ref="J17:J25" si="0">H17/I17-1</f>
        <v>2.4630471544759831</v>
      </c>
    </row>
    <row r="18" spans="2:10" ht="15" customHeight="1" x14ac:dyDescent="0.25">
      <c r="B18" s="132" t="s">
        <v>267</v>
      </c>
      <c r="C18" s="123">
        <v>8231.3880000000008</v>
      </c>
      <c r="D18" s="123">
        <v>33145.294000000002</v>
      </c>
      <c r="E18" s="133">
        <f>C18/D18-1</f>
        <v>-0.75165741477508086</v>
      </c>
      <c r="G18" s="152" t="s">
        <v>302</v>
      </c>
      <c r="H18" s="146">
        <v>346574</v>
      </c>
      <c r="I18" s="146">
        <v>25744</v>
      </c>
      <c r="J18" s="133">
        <f t="shared" si="0"/>
        <v>12.462321317588565</v>
      </c>
    </row>
    <row r="19" spans="2:10" x14ac:dyDescent="0.25">
      <c r="B19" s="130" t="s">
        <v>268</v>
      </c>
      <c r="C19" s="120">
        <f>SUM(C17:C18)</f>
        <v>624876.21200000006</v>
      </c>
      <c r="D19" s="120">
        <f>SUM(D17:D18)</f>
        <v>200228.10499999998</v>
      </c>
      <c r="E19" s="121">
        <f>C19/D19-1</f>
        <v>2.1208216848478894</v>
      </c>
      <c r="G19" s="152" t="s">
        <v>303</v>
      </c>
      <c r="H19" s="146">
        <v>198918</v>
      </c>
      <c r="I19" s="146">
        <v>1946</v>
      </c>
      <c r="J19" s="133">
        <f t="shared" si="0"/>
        <v>101.21891058581706</v>
      </c>
    </row>
    <row r="20" spans="2:10" x14ac:dyDescent="0.25">
      <c r="B20" s="130"/>
      <c r="C20" s="120"/>
      <c r="D20" s="120"/>
      <c r="E20" s="121"/>
      <c r="G20" s="152" t="s">
        <v>304</v>
      </c>
      <c r="H20" s="146">
        <v>383257</v>
      </c>
      <c r="I20" s="146">
        <v>106583</v>
      </c>
      <c r="J20" s="133">
        <f t="shared" si="0"/>
        <v>2.5958548736665321</v>
      </c>
    </row>
    <row r="21" spans="2:10" x14ac:dyDescent="0.25">
      <c r="B21" s="130" t="s">
        <v>269</v>
      </c>
      <c r="C21" s="123"/>
      <c r="D21" s="123"/>
      <c r="E21" s="121"/>
      <c r="G21" s="152" t="s">
        <v>305</v>
      </c>
      <c r="H21" s="146">
        <v>139431</v>
      </c>
      <c r="I21" s="146">
        <v>91478</v>
      </c>
      <c r="J21" s="133">
        <f t="shared" si="0"/>
        <v>0.52420254050154136</v>
      </c>
    </row>
    <row r="22" spans="2:10" x14ac:dyDescent="0.25">
      <c r="B22" s="132" t="s">
        <v>270</v>
      </c>
      <c r="C22" s="123">
        <v>179825.1</v>
      </c>
      <c r="D22" s="123">
        <v>47916.853000000003</v>
      </c>
      <c r="E22" s="133">
        <f t="shared" ref="E22:E29" si="1">C22/D22-1</f>
        <v>2.7528570584549863</v>
      </c>
      <c r="G22" s="152" t="s">
        <v>306</v>
      </c>
      <c r="H22" s="146">
        <v>374641</v>
      </c>
      <c r="I22" s="146">
        <v>200937</v>
      </c>
      <c r="J22" s="133">
        <f t="shared" si="0"/>
        <v>0.86446995824561923</v>
      </c>
    </row>
    <row r="23" spans="2:10" x14ac:dyDescent="0.25">
      <c r="B23" s="132" t="s">
        <v>271</v>
      </c>
      <c r="C23" s="123">
        <v>19189.38</v>
      </c>
      <c r="D23" s="123">
        <v>14464.427</v>
      </c>
      <c r="E23" s="133">
        <f t="shared" si="1"/>
        <v>0.32666022649912096</v>
      </c>
      <c r="G23" s="152" t="s">
        <v>307</v>
      </c>
      <c r="H23" s="146">
        <v>48018</v>
      </c>
      <c r="I23" s="146">
        <v>37978</v>
      </c>
      <c r="J23" s="133">
        <f t="shared" si="0"/>
        <v>0.26436357891410811</v>
      </c>
    </row>
    <row r="24" spans="2:10" x14ac:dyDescent="0.25">
      <c r="B24" s="132" t="s">
        <v>272</v>
      </c>
      <c r="C24" s="123">
        <v>15144.040999999999</v>
      </c>
      <c r="D24" s="123">
        <v>745.00800000000004</v>
      </c>
      <c r="E24" s="133">
        <f t="shared" si="1"/>
        <v>19.327353531774154</v>
      </c>
      <c r="G24" s="152" t="s">
        <v>267</v>
      </c>
      <c r="H24" s="146">
        <v>353954</v>
      </c>
      <c r="I24" s="146">
        <v>261529</v>
      </c>
      <c r="J24" s="133">
        <f t="shared" si="0"/>
        <v>0.3534024907371649</v>
      </c>
    </row>
    <row r="25" spans="2:10" x14ac:dyDescent="0.25">
      <c r="B25" s="132" t="s">
        <v>273</v>
      </c>
      <c r="C25" s="123">
        <v>102762.827</v>
      </c>
      <c r="D25" s="123">
        <v>131804.18599999999</v>
      </c>
      <c r="E25" s="133">
        <f t="shared" si="1"/>
        <v>-0.22033715226616535</v>
      </c>
      <c r="G25" s="150" t="s">
        <v>268</v>
      </c>
      <c r="H25" s="144">
        <f>SUM(H17:H24)</f>
        <v>6919383</v>
      </c>
      <c r="I25" s="144">
        <f>SUM(I17:I24)</f>
        <v>2191549</v>
      </c>
      <c r="J25" s="121">
        <f t="shared" si="0"/>
        <v>2.1573024376822056</v>
      </c>
    </row>
    <row r="26" spans="2:10" x14ac:dyDescent="0.25">
      <c r="B26" s="132" t="s">
        <v>274</v>
      </c>
      <c r="C26" s="123">
        <v>868.64200000000005</v>
      </c>
      <c r="D26" s="123">
        <v>868.64200000000005</v>
      </c>
      <c r="E26" s="133">
        <f t="shared" si="1"/>
        <v>0</v>
      </c>
      <c r="G26" s="150"/>
      <c r="H26" s="144"/>
      <c r="I26" s="144"/>
      <c r="J26" s="121"/>
    </row>
    <row r="27" spans="2:10" x14ac:dyDescent="0.25">
      <c r="B27" s="132" t="s">
        <v>275</v>
      </c>
      <c r="C27" s="123">
        <v>108166.527</v>
      </c>
      <c r="D27" s="123">
        <v>204762.70300000001</v>
      </c>
      <c r="E27" s="133">
        <f t="shared" si="1"/>
        <v>-0.47174692746657088</v>
      </c>
      <c r="G27" s="150" t="s">
        <v>269</v>
      </c>
      <c r="H27" s="144"/>
      <c r="I27" s="144"/>
      <c r="J27" s="121"/>
    </row>
    <row r="28" spans="2:10" x14ac:dyDescent="0.25">
      <c r="B28" s="130" t="s">
        <v>276</v>
      </c>
      <c r="C28" s="120">
        <f>SUM(C22:C27)</f>
        <v>425956.51699999999</v>
      </c>
      <c r="D28" s="120">
        <f>SUM(D22:D27)</f>
        <v>400561.81900000002</v>
      </c>
      <c r="E28" s="121">
        <f t="shared" si="1"/>
        <v>6.3397699919072847E-2</v>
      </c>
      <c r="G28" s="152" t="s">
        <v>308</v>
      </c>
      <c r="H28" s="146">
        <v>725565</v>
      </c>
      <c r="I28" s="146">
        <v>47154</v>
      </c>
      <c r="J28" s="133">
        <f t="shared" ref="J28:J34" si="2">H28/I28-1</f>
        <v>14.387135767909403</v>
      </c>
    </row>
    <row r="29" spans="2:10" x14ac:dyDescent="0.25">
      <c r="B29" s="130" t="s">
        <v>277</v>
      </c>
      <c r="C29" s="120">
        <f>C28+C19</f>
        <v>1050832.7290000001</v>
      </c>
      <c r="D29" s="120">
        <f>D28+D19</f>
        <v>600789.924</v>
      </c>
      <c r="E29" s="121">
        <f t="shared" si="1"/>
        <v>0.74908514111498326</v>
      </c>
      <c r="G29" s="152" t="s">
        <v>309</v>
      </c>
      <c r="H29" s="146">
        <v>1156593</v>
      </c>
      <c r="I29" s="146">
        <v>368898</v>
      </c>
      <c r="J29" s="133">
        <f t="shared" si="2"/>
        <v>2.1352650326106404</v>
      </c>
    </row>
    <row r="30" spans="2:10" x14ac:dyDescent="0.25">
      <c r="B30" s="130"/>
      <c r="C30" s="120"/>
      <c r="D30" s="120"/>
      <c r="E30" s="121"/>
      <c r="G30" s="152" t="s">
        <v>310</v>
      </c>
      <c r="H30" s="146">
        <v>23918</v>
      </c>
      <c r="I30" s="146">
        <v>7240</v>
      </c>
      <c r="J30" s="133">
        <f t="shared" si="2"/>
        <v>2.3035911602209946</v>
      </c>
    </row>
    <row r="31" spans="2:10" x14ac:dyDescent="0.25">
      <c r="B31" s="130" t="s">
        <v>278</v>
      </c>
      <c r="C31" s="120"/>
      <c r="D31" s="120"/>
      <c r="E31" s="121"/>
      <c r="G31" s="152" t="s">
        <v>307</v>
      </c>
      <c r="H31" s="146">
        <v>52596</v>
      </c>
      <c r="I31" s="146">
        <v>9477</v>
      </c>
      <c r="J31" s="133">
        <f t="shared" si="2"/>
        <v>4.54985754985755</v>
      </c>
    </row>
    <row r="32" spans="2:10" x14ac:dyDescent="0.25">
      <c r="B32" s="130" t="s">
        <v>279</v>
      </c>
      <c r="C32" s="120"/>
      <c r="D32" s="120"/>
      <c r="E32" s="121"/>
      <c r="G32" s="152" t="s">
        <v>342</v>
      </c>
      <c r="H32" s="146">
        <v>721385</v>
      </c>
      <c r="I32" s="146">
        <v>404825</v>
      </c>
      <c r="J32" s="133">
        <f t="shared" si="2"/>
        <v>0.78196751682825916</v>
      </c>
    </row>
    <row r="33" spans="2:10" x14ac:dyDescent="0.25">
      <c r="B33" s="132" t="s">
        <v>280</v>
      </c>
      <c r="C33" s="123">
        <v>98677.531000000003</v>
      </c>
      <c r="D33" s="123">
        <v>76127.070000000007</v>
      </c>
      <c r="E33" s="133">
        <f t="shared" ref="E33:E39" si="3">C33/D33-1</f>
        <v>0.29622131785710382</v>
      </c>
      <c r="G33" s="152" t="s">
        <v>311</v>
      </c>
      <c r="H33" s="146">
        <v>202983</v>
      </c>
      <c r="I33" s="146">
        <v>24311</v>
      </c>
      <c r="J33" s="133">
        <f t="shared" si="2"/>
        <v>7.3494302990415861</v>
      </c>
    </row>
    <row r="34" spans="2:10" x14ac:dyDescent="0.25">
      <c r="B34" s="132" t="s">
        <v>281</v>
      </c>
      <c r="C34" s="123">
        <v>12031.953</v>
      </c>
      <c r="D34" s="123">
        <v>17792.295999999998</v>
      </c>
      <c r="E34" s="133">
        <f t="shared" si="3"/>
        <v>-0.32375489931147727</v>
      </c>
      <c r="G34" s="150" t="s">
        <v>276</v>
      </c>
      <c r="H34" s="144">
        <f>SUM(H28:H33)</f>
        <v>2883040</v>
      </c>
      <c r="I34" s="144">
        <f>SUM(I28:I33)</f>
        <v>861905</v>
      </c>
      <c r="J34" s="121">
        <f t="shared" si="2"/>
        <v>2.3449626118887812</v>
      </c>
    </row>
    <row r="35" spans="2:10" x14ac:dyDescent="0.25">
      <c r="B35" s="132" t="s">
        <v>282</v>
      </c>
      <c r="C35" s="123">
        <v>4410.8580000000002</v>
      </c>
      <c r="D35" s="123">
        <v>14445.581</v>
      </c>
      <c r="E35" s="133">
        <f t="shared" si="3"/>
        <v>-0.69465693349405599</v>
      </c>
      <c r="G35" s="152" t="s">
        <v>312</v>
      </c>
      <c r="H35" s="146">
        <v>18838</v>
      </c>
      <c r="I35" s="146">
        <v>0</v>
      </c>
      <c r="J35" s="133">
        <v>1</v>
      </c>
    </row>
    <row r="36" spans="2:10" x14ac:dyDescent="0.25">
      <c r="B36" s="132" t="s">
        <v>283</v>
      </c>
      <c r="C36" s="123">
        <v>681.82299999999998</v>
      </c>
      <c r="D36" s="123">
        <v>712.04700000000003</v>
      </c>
      <c r="E36" s="133">
        <f t="shared" si="3"/>
        <v>-4.2446636247326475E-2</v>
      </c>
      <c r="G36" s="150" t="s">
        <v>313</v>
      </c>
      <c r="H36" s="144">
        <f>H35+H34+H25</f>
        <v>9821261</v>
      </c>
      <c r="I36" s="144">
        <f>I34+I25</f>
        <v>3053454</v>
      </c>
      <c r="J36" s="121">
        <f>H36/I36-1</f>
        <v>2.2164430837995268</v>
      </c>
    </row>
    <row r="37" spans="2:10" x14ac:dyDescent="0.25">
      <c r="B37" s="132" t="s">
        <v>284</v>
      </c>
      <c r="C37" s="123">
        <v>680253.73300000001</v>
      </c>
      <c r="D37" s="123">
        <v>412020.82699999999</v>
      </c>
      <c r="E37" s="133">
        <f t="shared" si="3"/>
        <v>0.65101783313492545</v>
      </c>
      <c r="G37" s="150"/>
      <c r="H37" s="144"/>
      <c r="I37" s="144"/>
      <c r="J37" s="121"/>
    </row>
    <row r="38" spans="2:10" x14ac:dyDescent="0.25">
      <c r="B38" s="132" t="s">
        <v>285</v>
      </c>
      <c r="C38" s="123">
        <v>2741.8809999999999</v>
      </c>
      <c r="D38" s="123">
        <v>116.26</v>
      </c>
      <c r="E38" s="133">
        <f t="shared" si="3"/>
        <v>22.584044383278854</v>
      </c>
      <c r="G38" s="150" t="s">
        <v>278</v>
      </c>
      <c r="H38" s="144"/>
      <c r="I38" s="144"/>
      <c r="J38" s="121"/>
    </row>
    <row r="39" spans="2:10" x14ac:dyDescent="0.25">
      <c r="B39" s="130" t="s">
        <v>286</v>
      </c>
      <c r="C39" s="120">
        <f>SUM(C33:C38)</f>
        <v>798797.7790000001</v>
      </c>
      <c r="D39" s="120">
        <f>SUM(D33:D38)</f>
        <v>521214.08100000001</v>
      </c>
      <c r="E39" s="121">
        <f t="shared" si="3"/>
        <v>0.53257137157044698</v>
      </c>
      <c r="G39" s="150" t="s">
        <v>287</v>
      </c>
      <c r="H39" s="146"/>
      <c r="I39" s="146"/>
      <c r="J39" s="121"/>
    </row>
    <row r="40" spans="2:10" x14ac:dyDescent="0.25">
      <c r="B40" s="130"/>
      <c r="C40" s="120"/>
      <c r="D40" s="120"/>
      <c r="E40" s="121"/>
      <c r="G40" s="152" t="s">
        <v>314</v>
      </c>
      <c r="H40" s="146">
        <v>1409480</v>
      </c>
      <c r="I40" s="146">
        <v>599434</v>
      </c>
      <c r="J40" s="133">
        <f>H40/I40-1</f>
        <v>1.3513514415265067</v>
      </c>
    </row>
    <row r="41" spans="2:10" x14ac:dyDescent="0.25">
      <c r="B41" s="130" t="s">
        <v>287</v>
      </c>
      <c r="C41" s="123"/>
      <c r="D41" s="123"/>
      <c r="E41" s="133"/>
      <c r="G41" s="152" t="s">
        <v>315</v>
      </c>
      <c r="H41" s="146">
        <v>1194818</v>
      </c>
      <c r="I41" s="146">
        <v>117489</v>
      </c>
      <c r="J41" s="133">
        <f>H41/I41-1</f>
        <v>9.1696158789333477</v>
      </c>
    </row>
    <row r="42" spans="2:10" x14ac:dyDescent="0.25">
      <c r="B42" s="132" t="s">
        <v>285</v>
      </c>
      <c r="C42" s="123">
        <v>2553.4899999999998</v>
      </c>
      <c r="D42" s="123">
        <v>83.947999999999993</v>
      </c>
      <c r="E42" s="133">
        <f>C42/D42-1</f>
        <v>29.417520369752705</v>
      </c>
      <c r="G42" s="152" t="s">
        <v>317</v>
      </c>
      <c r="H42" s="146">
        <v>88530</v>
      </c>
      <c r="I42" s="146">
        <v>0</v>
      </c>
      <c r="J42" s="133">
        <v>1</v>
      </c>
    </row>
    <row r="43" spans="2:10" x14ac:dyDescent="0.25">
      <c r="B43" s="132" t="s">
        <v>284</v>
      </c>
      <c r="C43" s="123">
        <v>37253.788</v>
      </c>
      <c r="D43" s="123">
        <v>246.10900000000001</v>
      </c>
      <c r="E43" s="133">
        <f>C43/D43-1</f>
        <v>150.37109167076378</v>
      </c>
      <c r="G43" s="152" t="s">
        <v>288</v>
      </c>
      <c r="H43" s="146">
        <v>1615677</v>
      </c>
      <c r="I43" s="146">
        <v>88381</v>
      </c>
      <c r="J43" s="133">
        <f>H43/I43-1</f>
        <v>17.280818275421186</v>
      </c>
    </row>
    <row r="44" spans="2:10" x14ac:dyDescent="0.25">
      <c r="B44" s="130" t="s">
        <v>289</v>
      </c>
      <c r="C44" s="120">
        <f>SUM(C42:C43)</f>
        <v>39807.277999999998</v>
      </c>
      <c r="D44" s="120">
        <f>SUM(D42:D43)</f>
        <v>330.05700000000002</v>
      </c>
      <c r="E44" s="121">
        <f>C44/D44-1</f>
        <v>119.60728298445419</v>
      </c>
      <c r="G44" s="152" t="s">
        <v>316</v>
      </c>
      <c r="H44" s="146">
        <v>76900</v>
      </c>
      <c r="I44" s="146">
        <v>1810</v>
      </c>
      <c r="J44" s="133">
        <f>H44/I44-1</f>
        <v>41.486187845303867</v>
      </c>
    </row>
    <row r="45" spans="2:10" x14ac:dyDescent="0.25">
      <c r="B45" s="130" t="s">
        <v>290</v>
      </c>
      <c r="C45" s="120">
        <f>C44+C39</f>
        <v>838605.05700000015</v>
      </c>
      <c r="D45" s="120">
        <f>D44+D39</f>
        <v>521544.13799999998</v>
      </c>
      <c r="E45" s="121">
        <f>C45/D45-1</f>
        <v>0.60792729876296714</v>
      </c>
      <c r="G45" s="150" t="s">
        <v>289</v>
      </c>
      <c r="H45" s="144">
        <f>SUM(H40:H44)</f>
        <v>4385405</v>
      </c>
      <c r="I45" s="144">
        <f>SUM(I40:I44)</f>
        <v>807114</v>
      </c>
      <c r="J45" s="121">
        <f>H45/I45-1</f>
        <v>4.4334393902224472</v>
      </c>
    </row>
    <row r="46" spans="2:10" x14ac:dyDescent="0.25">
      <c r="B46" s="130"/>
      <c r="C46" s="120"/>
      <c r="D46" s="120"/>
      <c r="E46" s="121"/>
      <c r="G46" s="152"/>
      <c r="H46" s="144"/>
      <c r="I46" s="144"/>
      <c r="J46" s="121"/>
    </row>
    <row r="47" spans="2:10" x14ac:dyDescent="0.25">
      <c r="B47" s="130" t="s">
        <v>291</v>
      </c>
      <c r="C47" s="123"/>
      <c r="D47" s="123"/>
      <c r="E47" s="121"/>
      <c r="G47" s="150" t="s">
        <v>279</v>
      </c>
      <c r="H47" s="146"/>
      <c r="I47" s="146"/>
      <c r="J47" s="121"/>
    </row>
    <row r="48" spans="2:10" x14ac:dyDescent="0.25">
      <c r="B48" s="132" t="s">
        <v>292</v>
      </c>
      <c r="C48" s="123">
        <v>6073.4390000000003</v>
      </c>
      <c r="D48" s="123">
        <v>6073.4390000000003</v>
      </c>
      <c r="E48" s="133">
        <f>C48/D48-1</f>
        <v>0</v>
      </c>
      <c r="G48" s="152" t="s">
        <v>314</v>
      </c>
      <c r="H48" s="146">
        <v>690270</v>
      </c>
      <c r="I48" s="146">
        <v>80265</v>
      </c>
      <c r="J48" s="133">
        <f>H48/I48-1</f>
        <v>7.5998878714259011</v>
      </c>
    </row>
    <row r="49" spans="2:10" x14ac:dyDescent="0.25">
      <c r="B49" s="132" t="s">
        <v>293</v>
      </c>
      <c r="C49" s="123">
        <v>6320.5240000000003</v>
      </c>
      <c r="D49" s="123">
        <v>6320.5240000000003</v>
      </c>
      <c r="E49" s="133">
        <f>C49/D49-1</f>
        <v>0</v>
      </c>
      <c r="G49" s="152" t="s">
        <v>317</v>
      </c>
      <c r="H49" s="146">
        <v>24415</v>
      </c>
      <c r="I49" s="146">
        <v>1207</v>
      </c>
      <c r="J49" s="133">
        <f>H49/I49-1</f>
        <v>19.227837613918808</v>
      </c>
    </row>
    <row r="50" spans="2:10" x14ac:dyDescent="0.25">
      <c r="B50" s="132" t="s">
        <v>294</v>
      </c>
      <c r="C50" s="123">
        <v>-125717.09299999999</v>
      </c>
      <c r="D50" s="123">
        <v>66882.221000000005</v>
      </c>
      <c r="E50" s="133">
        <f>C50/D50-1</f>
        <v>-2.8796788013364565</v>
      </c>
      <c r="G50" s="152" t="s">
        <v>318</v>
      </c>
      <c r="H50" s="146">
        <v>6073</v>
      </c>
      <c r="I50" s="146">
        <v>1444</v>
      </c>
      <c r="J50" s="133">
        <f>H50/I50-1</f>
        <v>3.2056786703601112</v>
      </c>
    </row>
    <row r="51" spans="2:10" x14ac:dyDescent="0.25">
      <c r="B51" s="132" t="s">
        <v>295</v>
      </c>
      <c r="C51" s="123">
        <v>325598.70400000003</v>
      </c>
      <c r="D51" s="123">
        <v>0</v>
      </c>
      <c r="E51" s="133">
        <v>1</v>
      </c>
      <c r="G51" s="152" t="s">
        <v>280</v>
      </c>
      <c r="H51" s="146">
        <v>1684706</v>
      </c>
      <c r="I51" s="146">
        <v>480136</v>
      </c>
      <c r="J51" s="133">
        <f>H51/I51-1</f>
        <v>2.5088100038322474</v>
      </c>
    </row>
    <row r="52" spans="2:10" ht="15.75" thickBot="1" x14ac:dyDescent="0.3">
      <c r="B52" s="132" t="s">
        <v>296</v>
      </c>
      <c r="C52" s="123">
        <v>-47.902000000000001</v>
      </c>
      <c r="D52" s="123">
        <v>-30.398</v>
      </c>
      <c r="E52" s="133">
        <f>C52/D52-1</f>
        <v>0.57582735706296462</v>
      </c>
      <c r="G52" s="152" t="s">
        <v>319</v>
      </c>
      <c r="H52" s="146">
        <v>5088</v>
      </c>
      <c r="I52" s="146">
        <v>0</v>
      </c>
      <c r="J52" s="133">
        <v>1</v>
      </c>
    </row>
    <row r="53" spans="2:10" ht="15.75" thickBot="1" x14ac:dyDescent="0.3">
      <c r="B53" s="134" t="s">
        <v>297</v>
      </c>
      <c r="C53" s="125">
        <f>SUM(C48:C52)</f>
        <v>212227.67200000002</v>
      </c>
      <c r="D53" s="125">
        <f>SUM(D48:D52)</f>
        <v>79245.786000000007</v>
      </c>
      <c r="E53" s="126">
        <f>C53/D53-1</f>
        <v>1.6780941008017765</v>
      </c>
      <c r="G53" s="152" t="s">
        <v>282</v>
      </c>
      <c r="H53" s="146">
        <v>196321</v>
      </c>
      <c r="I53" s="146">
        <v>70653</v>
      </c>
      <c r="J53" s="133">
        <f>H53/I53-1</f>
        <v>1.7786647417660961</v>
      </c>
    </row>
    <row r="54" spans="2:10" ht="15.75" thickBot="1" x14ac:dyDescent="0.3">
      <c r="G54" s="150" t="s">
        <v>286</v>
      </c>
      <c r="H54" s="144">
        <f>SUM(H48:H53)</f>
        <v>2606873</v>
      </c>
      <c r="I54" s="144">
        <f>SUM(I48:I53)</f>
        <v>633705</v>
      </c>
      <c r="J54" s="121">
        <f>H54/I54-1</f>
        <v>3.1137011701028081</v>
      </c>
    </row>
    <row r="55" spans="2:10" x14ac:dyDescent="0.25">
      <c r="B55" s="188" t="s">
        <v>344</v>
      </c>
      <c r="C55" s="189"/>
      <c r="D55" s="189"/>
      <c r="E55" s="190"/>
      <c r="G55" s="150" t="s">
        <v>320</v>
      </c>
      <c r="H55" s="144">
        <f>H54+H45</f>
        <v>6992278</v>
      </c>
      <c r="I55" s="144">
        <f>I54+I45</f>
        <v>1440819</v>
      </c>
      <c r="J55" s="121">
        <f>H55/I55-1</f>
        <v>3.8529884739165707</v>
      </c>
    </row>
    <row r="56" spans="2:10" ht="15.75" thickBot="1" x14ac:dyDescent="0.3">
      <c r="B56" s="191" t="s">
        <v>298</v>
      </c>
      <c r="C56" s="192"/>
      <c r="D56" s="192"/>
      <c r="E56" s="193"/>
      <c r="G56" s="150"/>
      <c r="H56" s="144"/>
      <c r="I56" s="144"/>
      <c r="J56" s="121"/>
    </row>
    <row r="57" spans="2:10" x14ac:dyDescent="0.25">
      <c r="B57" s="154"/>
      <c r="C57" s="155" t="s">
        <v>255</v>
      </c>
      <c r="D57" s="155" t="s">
        <v>256</v>
      </c>
      <c r="E57" s="112"/>
      <c r="G57" s="150" t="s">
        <v>291</v>
      </c>
      <c r="H57" s="146"/>
      <c r="I57" s="146"/>
      <c r="J57" s="121"/>
    </row>
    <row r="58" spans="2:10" ht="15.75" thickBot="1" x14ac:dyDescent="0.3">
      <c r="B58" s="156"/>
      <c r="C58" s="157" t="s">
        <v>257</v>
      </c>
      <c r="D58" s="157" t="s">
        <v>257</v>
      </c>
      <c r="E58" s="158"/>
      <c r="G58" s="152" t="s">
        <v>292</v>
      </c>
      <c r="H58" s="146">
        <v>297</v>
      </c>
      <c r="I58" s="146">
        <v>297</v>
      </c>
      <c r="J58" s="133">
        <f t="shared" ref="J58:J66" si="4">H58/I58-1</f>
        <v>0</v>
      </c>
    </row>
    <row r="59" spans="2:10" x14ac:dyDescent="0.25">
      <c r="B59" s="159"/>
      <c r="C59" s="160"/>
      <c r="D59" s="160"/>
      <c r="E59" s="161"/>
      <c r="G59" s="152" t="s">
        <v>293</v>
      </c>
      <c r="H59" s="146">
        <v>87375</v>
      </c>
      <c r="I59" s="146">
        <v>90138</v>
      </c>
      <c r="J59" s="133">
        <f t="shared" si="4"/>
        <v>-3.0652998735272607E-2</v>
      </c>
    </row>
    <row r="60" spans="2:10" x14ac:dyDescent="0.25">
      <c r="B60" s="162" t="s">
        <v>258</v>
      </c>
      <c r="C60" s="163">
        <v>120387.151</v>
      </c>
      <c r="D60" s="163">
        <v>80828.373000000007</v>
      </c>
      <c r="E60" s="164">
        <f>C60/D60-1</f>
        <v>0.48941697737748591</v>
      </c>
      <c r="G60" s="152" t="s">
        <v>321</v>
      </c>
      <c r="H60" s="146">
        <v>15558</v>
      </c>
      <c r="I60" s="146">
        <v>12255</v>
      </c>
      <c r="J60" s="133">
        <f t="shared" si="4"/>
        <v>0.26952264381884938</v>
      </c>
    </row>
    <row r="61" spans="2:10" x14ac:dyDescent="0.25">
      <c r="B61" s="165" t="s">
        <v>259</v>
      </c>
      <c r="C61" s="166">
        <v>-64860.101999999999</v>
      </c>
      <c r="D61" s="166">
        <v>-36509.587</v>
      </c>
      <c r="E61" s="164"/>
      <c r="G61" s="152" t="s">
        <v>322</v>
      </c>
      <c r="H61" s="146">
        <v>-3570</v>
      </c>
      <c r="I61" s="146">
        <v>-1612</v>
      </c>
      <c r="J61" s="133">
        <f t="shared" si="4"/>
        <v>1.2146401985111663</v>
      </c>
    </row>
    <row r="62" spans="2:10" x14ac:dyDescent="0.25">
      <c r="B62" s="162" t="s">
        <v>260</v>
      </c>
      <c r="C62" s="167">
        <v>23650.667000000001</v>
      </c>
      <c r="D62" s="167">
        <v>20588.258999999998</v>
      </c>
      <c r="E62" s="164">
        <f>C62/D62-1</f>
        <v>0.14874536015891393</v>
      </c>
      <c r="G62" s="152" t="s">
        <v>323</v>
      </c>
      <c r="H62" s="146">
        <v>5932</v>
      </c>
      <c r="I62" s="146">
        <v>5932</v>
      </c>
      <c r="J62" s="133">
        <f t="shared" si="4"/>
        <v>0</v>
      </c>
    </row>
    <row r="63" spans="2:10" ht="15.75" thickBot="1" x14ac:dyDescent="0.3">
      <c r="B63" s="165" t="s">
        <v>261</v>
      </c>
      <c r="C63" s="168">
        <v>-8067.0649999999996</v>
      </c>
      <c r="D63" s="168">
        <v>-6859.89</v>
      </c>
      <c r="E63" s="164"/>
      <c r="G63" s="152" t="s">
        <v>294</v>
      </c>
      <c r="H63" s="146">
        <v>319013</v>
      </c>
      <c r="I63" s="146">
        <v>230708</v>
      </c>
      <c r="J63" s="133">
        <f t="shared" si="4"/>
        <v>0.38275655807340891</v>
      </c>
    </row>
    <row r="64" spans="2:10" ht="15.75" thickBot="1" x14ac:dyDescent="0.3">
      <c r="B64" s="162" t="s">
        <v>326</v>
      </c>
      <c r="C64" s="169">
        <f>SUM(C62:C63)</f>
        <v>15583.602000000003</v>
      </c>
      <c r="D64" s="169">
        <f>SUM(D62:D63)</f>
        <v>13728.368999999999</v>
      </c>
      <c r="E64" s="170">
        <f>C64/D64-1</f>
        <v>0.13513863154465056</v>
      </c>
      <c r="G64" s="152" t="s">
        <v>324</v>
      </c>
      <c r="H64" s="146">
        <v>2393251</v>
      </c>
      <c r="I64" s="146">
        <v>1251127</v>
      </c>
      <c r="J64" s="133">
        <f t="shared" si="4"/>
        <v>0.91287615086238239</v>
      </c>
    </row>
    <row r="65" spans="2:10" ht="15.75" thickBot="1" x14ac:dyDescent="0.3">
      <c r="B65" s="171" t="s">
        <v>263</v>
      </c>
      <c r="C65" s="163" t="str">
        <f>C57</f>
        <v>FY 2024</v>
      </c>
      <c r="D65" s="163" t="s">
        <v>256</v>
      </c>
      <c r="E65" s="164"/>
      <c r="G65" s="152" t="s">
        <v>325</v>
      </c>
      <c r="H65" s="146">
        <v>11127</v>
      </c>
      <c r="I65" s="146">
        <v>23790</v>
      </c>
      <c r="J65" s="133">
        <f t="shared" si="4"/>
        <v>-0.53228247162673392</v>
      </c>
    </row>
    <row r="66" spans="2:10" ht="15.75" thickBot="1" x14ac:dyDescent="0.3">
      <c r="B66" s="172" t="s">
        <v>264</v>
      </c>
      <c r="C66" s="163"/>
      <c r="D66" s="163"/>
      <c r="E66" s="164"/>
      <c r="G66" s="153" t="s">
        <v>297</v>
      </c>
      <c r="H66" s="148">
        <f>SUM(H58:H65)</f>
        <v>2828983</v>
      </c>
      <c r="I66" s="148">
        <f>SUM(I58:I65)</f>
        <v>1612635</v>
      </c>
      <c r="J66" s="126">
        <f t="shared" si="4"/>
        <v>0.75426119363650179</v>
      </c>
    </row>
    <row r="67" spans="2:10" x14ac:dyDescent="0.25">
      <c r="B67" s="172" t="s">
        <v>265</v>
      </c>
      <c r="C67" s="163"/>
      <c r="D67" s="163"/>
      <c r="E67" s="164"/>
    </row>
    <row r="68" spans="2:10" x14ac:dyDescent="0.25">
      <c r="B68" s="173" t="s">
        <v>327</v>
      </c>
      <c r="C68" s="166">
        <v>12340.012000000001</v>
      </c>
      <c r="D68" s="166">
        <v>12097.460999999999</v>
      </c>
      <c r="E68" s="174">
        <f>C68/D68-1</f>
        <v>2.0049744322383045E-2</v>
      </c>
    </row>
    <row r="69" spans="2:10" x14ac:dyDescent="0.25">
      <c r="B69" s="173" t="s">
        <v>303</v>
      </c>
      <c r="C69" s="166">
        <v>3741.027</v>
      </c>
      <c r="D69" s="166">
        <v>4124.9880000000003</v>
      </c>
      <c r="E69" s="174">
        <f>C69/D69-1</f>
        <v>-9.3081725328655551E-2</v>
      </c>
    </row>
    <row r="70" spans="2:10" x14ac:dyDescent="0.25">
      <c r="B70" s="172" t="s">
        <v>268</v>
      </c>
      <c r="C70" s="163">
        <f>SUM(C68:C69)</f>
        <v>16081.039000000001</v>
      </c>
      <c r="D70" s="163">
        <f>SUM(D68:D69)</f>
        <v>16222.449000000001</v>
      </c>
      <c r="E70" s="164">
        <f>C70/D70-1</f>
        <v>-8.7169329365744952E-3</v>
      </c>
    </row>
    <row r="71" spans="2:10" x14ac:dyDescent="0.25">
      <c r="B71" s="172"/>
      <c r="C71" s="163"/>
      <c r="D71" s="163"/>
      <c r="E71" s="164"/>
    </row>
    <row r="72" spans="2:10" x14ac:dyDescent="0.25">
      <c r="B72" s="172" t="s">
        <v>269</v>
      </c>
      <c r="C72" s="163"/>
      <c r="D72" s="163"/>
      <c r="E72" s="164"/>
    </row>
    <row r="73" spans="2:10" x14ac:dyDescent="0.25">
      <c r="B73" s="173" t="s">
        <v>328</v>
      </c>
      <c r="C73" s="166">
        <v>18261.106</v>
      </c>
      <c r="D73" s="166">
        <v>11172.733</v>
      </c>
      <c r="E73" s="174">
        <f t="shared" ref="E73:E79" si="5">C73/D73-1</f>
        <v>0.6344350124539806</v>
      </c>
    </row>
    <row r="74" spans="2:10" x14ac:dyDescent="0.25">
      <c r="B74" s="173" t="s">
        <v>309</v>
      </c>
      <c r="C74" s="166">
        <v>17223.439999999999</v>
      </c>
      <c r="D74" s="166">
        <v>9803.7739999999994</v>
      </c>
      <c r="E74" s="174">
        <f t="shared" si="5"/>
        <v>0.75681732361435494</v>
      </c>
    </row>
    <row r="75" spans="2:10" x14ac:dyDescent="0.25">
      <c r="B75" s="173" t="s">
        <v>329</v>
      </c>
      <c r="C75" s="166">
        <v>635.90099999999995</v>
      </c>
      <c r="D75" s="166">
        <v>725.30700000000002</v>
      </c>
      <c r="E75" s="174">
        <f t="shared" si="5"/>
        <v>-0.12326642373505292</v>
      </c>
    </row>
    <row r="76" spans="2:10" x14ac:dyDescent="0.25">
      <c r="B76" s="173" t="s">
        <v>330</v>
      </c>
      <c r="C76" s="166">
        <v>1600.8510000000001</v>
      </c>
      <c r="D76" s="166">
        <v>2149.1559999999999</v>
      </c>
      <c r="E76" s="174">
        <f t="shared" si="5"/>
        <v>-0.25512573307847353</v>
      </c>
    </row>
    <row r="77" spans="2:10" x14ac:dyDescent="0.25">
      <c r="B77" s="173" t="s">
        <v>331</v>
      </c>
      <c r="C77" s="166">
        <v>24700.15</v>
      </c>
      <c r="D77" s="166">
        <v>25612.894</v>
      </c>
      <c r="E77" s="174">
        <f t="shared" si="5"/>
        <v>-3.5636113591849483E-2</v>
      </c>
    </row>
    <row r="78" spans="2:10" x14ac:dyDescent="0.25">
      <c r="B78" s="172" t="s">
        <v>276</v>
      </c>
      <c r="C78" s="163">
        <f>SUM(C73:C77)</f>
        <v>62421.448000000004</v>
      </c>
      <c r="D78" s="163">
        <f>SUM(D73:D77)</f>
        <v>49463.864000000001</v>
      </c>
      <c r="E78" s="164">
        <f t="shared" si="5"/>
        <v>0.26196061027500805</v>
      </c>
    </row>
    <row r="79" spans="2:10" x14ac:dyDescent="0.25">
      <c r="B79" s="172" t="s">
        <v>313</v>
      </c>
      <c r="C79" s="163">
        <f>C78+C70</f>
        <v>78502.487000000008</v>
      </c>
      <c r="D79" s="163">
        <f>D78+D70</f>
        <v>65686.312999999995</v>
      </c>
      <c r="E79" s="164">
        <f t="shared" si="5"/>
        <v>0.19511178835688359</v>
      </c>
    </row>
    <row r="80" spans="2:10" x14ac:dyDescent="0.25">
      <c r="B80" s="172"/>
      <c r="C80" s="163"/>
      <c r="D80" s="163"/>
      <c r="E80" s="174"/>
    </row>
    <row r="81" spans="2:5" x14ac:dyDescent="0.25">
      <c r="B81" s="172" t="s">
        <v>278</v>
      </c>
      <c r="C81" s="163"/>
      <c r="D81" s="163"/>
      <c r="E81" s="174"/>
    </row>
    <row r="82" spans="2:5" x14ac:dyDescent="0.25">
      <c r="B82" s="172" t="s">
        <v>287</v>
      </c>
      <c r="C82" s="163"/>
      <c r="D82" s="163"/>
      <c r="E82" s="174"/>
    </row>
    <row r="83" spans="2:5" x14ac:dyDescent="0.25">
      <c r="B83" s="173" t="s">
        <v>332</v>
      </c>
      <c r="C83" s="166">
        <v>38.57</v>
      </c>
      <c r="D83" s="166">
        <v>38.57</v>
      </c>
      <c r="E83" s="174">
        <f>C83/D83-1</f>
        <v>0</v>
      </c>
    </row>
    <row r="84" spans="2:5" x14ac:dyDescent="0.25">
      <c r="B84" s="173" t="s">
        <v>317</v>
      </c>
      <c r="C84" s="166">
        <v>3517.7559999999999</v>
      </c>
      <c r="D84" s="166">
        <v>3893.8180000000002</v>
      </c>
      <c r="E84" s="174">
        <f>C84/D84-1</f>
        <v>-9.6579244330372016E-2</v>
      </c>
    </row>
    <row r="85" spans="2:5" x14ac:dyDescent="0.25">
      <c r="B85" s="173" t="s">
        <v>333</v>
      </c>
      <c r="C85" s="166">
        <v>122.258</v>
      </c>
      <c r="D85" s="166">
        <v>122.80500000000001</v>
      </c>
      <c r="E85" s="174">
        <f>C85/D85-1</f>
        <v>-4.4542160335492298E-3</v>
      </c>
    </row>
    <row r="86" spans="2:5" x14ac:dyDescent="0.25">
      <c r="B86" s="173" t="s">
        <v>334</v>
      </c>
      <c r="C86" s="166">
        <v>5431.277</v>
      </c>
      <c r="D86" s="166">
        <v>2405.19</v>
      </c>
      <c r="E86" s="174">
        <f>C86/D86-1</f>
        <v>1.2581488364744571</v>
      </c>
    </row>
    <row r="87" spans="2:5" x14ac:dyDescent="0.25">
      <c r="B87" s="172" t="s">
        <v>289</v>
      </c>
      <c r="C87" s="163">
        <f>SUM(C83:C86)</f>
        <v>9109.8610000000008</v>
      </c>
      <c r="D87" s="163">
        <f>SUM(D83:D86)</f>
        <v>6460.3829999999998</v>
      </c>
      <c r="E87" s="164">
        <f>C87/D87-1</f>
        <v>0.41011159864670588</v>
      </c>
    </row>
    <row r="88" spans="2:5" x14ac:dyDescent="0.25">
      <c r="B88" s="173"/>
      <c r="C88" s="166"/>
      <c r="D88" s="166"/>
      <c r="E88" s="174"/>
    </row>
    <row r="89" spans="2:5" x14ac:dyDescent="0.25">
      <c r="B89" s="172" t="s">
        <v>279</v>
      </c>
      <c r="C89" s="163"/>
      <c r="D89" s="163"/>
      <c r="E89" s="164"/>
    </row>
    <row r="90" spans="2:5" x14ac:dyDescent="0.25">
      <c r="B90" s="173" t="s">
        <v>335</v>
      </c>
      <c r="C90" s="166">
        <v>12744.083000000001</v>
      </c>
      <c r="D90" s="166">
        <v>13025.843999999999</v>
      </c>
      <c r="E90" s="174">
        <f t="shared" ref="E90:E96" si="6">C90/D90-1</f>
        <v>-2.1630920806359977E-2</v>
      </c>
    </row>
    <row r="91" spans="2:5" x14ac:dyDescent="0.25">
      <c r="B91" s="173" t="s">
        <v>336</v>
      </c>
      <c r="C91" s="166">
        <v>2821.6559999999999</v>
      </c>
      <c r="D91" s="166">
        <v>5494.0990000000002</v>
      </c>
      <c r="E91" s="174">
        <f t="shared" si="6"/>
        <v>-0.48642061236974432</v>
      </c>
    </row>
    <row r="92" spans="2:5" x14ac:dyDescent="0.25">
      <c r="B92" s="173" t="s">
        <v>337</v>
      </c>
      <c r="C92" s="166">
        <v>385.46100000000001</v>
      </c>
      <c r="D92" s="166">
        <v>297.214</v>
      </c>
      <c r="E92" s="174">
        <f t="shared" si="6"/>
        <v>0.29691400808844803</v>
      </c>
    </row>
    <row r="93" spans="2:5" x14ac:dyDescent="0.25">
      <c r="B93" s="173" t="s">
        <v>338</v>
      </c>
      <c r="C93" s="166">
        <v>5509.92</v>
      </c>
      <c r="D93" s="166">
        <v>6341.0069999999996</v>
      </c>
      <c r="E93" s="174">
        <f t="shared" si="6"/>
        <v>-0.13106546010751918</v>
      </c>
    </row>
    <row r="94" spans="2:5" x14ac:dyDescent="0.25">
      <c r="B94" s="173" t="s">
        <v>339</v>
      </c>
      <c r="C94" s="166">
        <v>4876.0460000000003</v>
      </c>
      <c r="D94" s="166">
        <v>6595.9080000000004</v>
      </c>
      <c r="E94" s="174">
        <f t="shared" si="6"/>
        <v>-0.26074681454016646</v>
      </c>
    </row>
    <row r="95" spans="2:5" x14ac:dyDescent="0.25">
      <c r="B95" s="172" t="s">
        <v>286</v>
      </c>
      <c r="C95" s="163">
        <f>SUM(C90:C94)</f>
        <v>26337.166000000005</v>
      </c>
      <c r="D95" s="163">
        <f>SUM(D90:D94)</f>
        <v>31754.071999999996</v>
      </c>
      <c r="E95" s="164">
        <f t="shared" si="6"/>
        <v>-0.17058933418051048</v>
      </c>
    </row>
    <row r="96" spans="2:5" x14ac:dyDescent="0.25">
      <c r="B96" s="172" t="s">
        <v>320</v>
      </c>
      <c r="C96" s="163">
        <f>C95+C87</f>
        <v>35447.027000000002</v>
      </c>
      <c r="D96" s="163">
        <f>D95+D87</f>
        <v>38214.454999999994</v>
      </c>
      <c r="E96" s="164">
        <f t="shared" si="6"/>
        <v>-7.2418355828965608E-2</v>
      </c>
    </row>
    <row r="97" spans="1:5" x14ac:dyDescent="0.25">
      <c r="B97" s="172"/>
      <c r="C97" s="163"/>
      <c r="D97" s="163"/>
      <c r="E97" s="164"/>
    </row>
    <row r="98" spans="1:5" x14ac:dyDescent="0.25">
      <c r="B98" s="172" t="s">
        <v>291</v>
      </c>
      <c r="C98" s="163"/>
      <c r="D98" s="163"/>
      <c r="E98" s="164"/>
    </row>
    <row r="99" spans="1:5" x14ac:dyDescent="0.25">
      <c r="B99" s="173" t="s">
        <v>340</v>
      </c>
      <c r="C99" s="166">
        <v>1351.213</v>
      </c>
      <c r="D99" s="166">
        <v>1324.7190000000001</v>
      </c>
      <c r="E99" s="174">
        <f>C99/D99-1</f>
        <v>1.999971314671245E-2</v>
      </c>
    </row>
    <row r="100" spans="1:5" x14ac:dyDescent="0.25">
      <c r="B100" s="173" t="s">
        <v>293</v>
      </c>
      <c r="C100" s="166">
        <v>434.03699999999998</v>
      </c>
      <c r="D100" s="166">
        <v>434.03699999999998</v>
      </c>
      <c r="E100" s="174">
        <f>C100/D100-1</f>
        <v>0</v>
      </c>
    </row>
    <row r="101" spans="1:5" ht="15.75" thickBot="1" x14ac:dyDescent="0.3">
      <c r="B101" s="173" t="s">
        <v>294</v>
      </c>
      <c r="C101" s="166">
        <v>41270.21</v>
      </c>
      <c r="D101" s="166">
        <v>25713.101999999999</v>
      </c>
      <c r="E101" s="174">
        <f>C101/D101-1</f>
        <v>0.60502649583080248</v>
      </c>
    </row>
    <row r="102" spans="1:5" ht="15.75" thickBot="1" x14ac:dyDescent="0.3">
      <c r="B102" s="171" t="s">
        <v>297</v>
      </c>
      <c r="C102" s="169">
        <f>SUM(C99:C101)</f>
        <v>43055.46</v>
      </c>
      <c r="D102" s="169">
        <f>SUM(D99:D101)</f>
        <v>27471.858</v>
      </c>
      <c r="E102" s="175">
        <f>C102/D102-1</f>
        <v>0.56725693617082618</v>
      </c>
    </row>
    <row r="104" spans="1:5" x14ac:dyDescent="0.25">
      <c r="A104" s="58">
        <v>1</v>
      </c>
      <c r="B104" s="57" t="s">
        <v>345</v>
      </c>
    </row>
    <row r="105" spans="1:5" x14ac:dyDescent="0.25">
      <c r="A105" s="58"/>
      <c r="B105" s="57" t="s">
        <v>346</v>
      </c>
    </row>
    <row r="106" spans="1:5" x14ac:dyDescent="0.25">
      <c r="A106" s="58"/>
      <c r="B106" s="57" t="s">
        <v>347</v>
      </c>
    </row>
    <row r="108" spans="1:5" x14ac:dyDescent="0.25">
      <c r="A108" s="58">
        <v>2</v>
      </c>
      <c r="B108" s="57" t="s">
        <v>348</v>
      </c>
    </row>
    <row r="109" spans="1:5" x14ac:dyDescent="0.25">
      <c r="A109" s="58"/>
      <c r="B109" s="57" t="s">
        <v>349</v>
      </c>
    </row>
    <row r="110" spans="1:5" x14ac:dyDescent="0.25">
      <c r="A110" s="58"/>
      <c r="B110" s="57" t="s">
        <v>350</v>
      </c>
    </row>
  </sheetData>
  <mergeCells count="7">
    <mergeCell ref="B55:E55"/>
    <mergeCell ref="B56:E56"/>
    <mergeCell ref="B2:J2"/>
    <mergeCell ref="B4:E4"/>
    <mergeCell ref="B5:E5"/>
    <mergeCell ref="G4:J4"/>
    <mergeCell ref="G5:J5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231</v>
      </c>
      <c r="C2" s="3" t="s">
        <v>232</v>
      </c>
    </row>
    <row r="3" spans="2:3" ht="51" x14ac:dyDescent="0.2">
      <c r="B3" s="2" t="s">
        <v>233</v>
      </c>
      <c r="C3" s="3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purl.org/dc/elements/1.1/"/>
    <ds:schemaRef ds:uri="c2321cd0-64ec-45c0-96c9-dcd9ad06e99e"/>
    <ds:schemaRef ds:uri="http://schemas.microsoft.com/office/infopath/2007/PartnerControls"/>
    <ds:schemaRef ds:uri="http://schemas.microsoft.com/office/2006/documentManagement/types"/>
    <ds:schemaRef ds:uri="5a385aa0-9208-4d21-a8eb-caef3080e5fd"/>
    <ds:schemaRef ds:uri="http://purl.org/dc/terms/"/>
    <ds:schemaRef ds:uri="http://schemas.openxmlformats.org/package/2006/metadata/core-properties"/>
    <ds:schemaRef ds:uri="931c9607-c005-4579-ac50-bb99b58d08e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2025-03-04T14:51:04Z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